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at.rojas\Desktop\BACUKP PATI MAC\1. INFORMACION OAP 2023\2. OFICINA ASESORA DE PLANEACION\RENDICIÓN PÚBLICA DE CUENTAS 2022\base de datos\"/>
    </mc:Choice>
  </mc:AlternateContent>
  <xr:revisionPtr revIDLastSave="0" documentId="13_ncr:1_{0810F8E3-C77C-4AC4-B1B1-78A82F2BA3BA}" xr6:coauthVersionLast="47" xr6:coauthVersionMax="47" xr10:uidLastSave="{00000000-0000-0000-0000-000000000000}"/>
  <bookViews>
    <workbookView xWindow="360" yWindow="345" windowWidth="14955" windowHeight="15090" activeTab="6" xr2:uid="{00000000-000D-0000-FFFF-FFFF00000000}"/>
  </bookViews>
  <sheets>
    <sheet name="ENTES TERRITORIALES 2022" sheetId="2" r:id="rId1"/>
    <sheet name="INTERNACIONALES" sheetId="15" r:id="rId2"/>
    <sheet name="ENTIDADES DE ORDEN NACIONAL" sheetId="11" r:id="rId3"/>
    <sheet name="SECTOR PRODUCTIVO" sheetId="4" r:id="rId4"/>
    <sheet name="CSU" sheetId="16" r:id="rId5"/>
    <sheet name="OTRAS ENTIDADES" sheetId="10" r:id="rId6"/>
    <sheet name="I.E.F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3" l="1"/>
  <c r="E24" i="13" s="1"/>
  <c r="D23" i="13"/>
  <c r="E23" i="13" s="1"/>
  <c r="D22" i="13"/>
  <c r="E22" i="13" s="1"/>
  <c r="F14" i="4"/>
  <c r="G14" i="4" s="1"/>
  <c r="H40" i="2"/>
  <c r="I40" i="2" s="1"/>
  <c r="H11" i="2"/>
  <c r="I11" i="2" s="1"/>
  <c r="D4" i="13"/>
  <c r="E4" i="13" s="1"/>
  <c r="D11" i="13"/>
  <c r="E11" i="13" s="1"/>
  <c r="D10" i="13"/>
  <c r="E10" i="13" s="1"/>
  <c r="D9" i="13"/>
  <c r="E9" i="13" s="1"/>
  <c r="D17" i="13"/>
  <c r="E17" i="13" s="1"/>
  <c r="D13" i="13"/>
  <c r="E13" i="13" s="1"/>
  <c r="D5" i="13"/>
  <c r="E5" i="13" s="1"/>
  <c r="D20" i="13"/>
  <c r="E20" i="13" s="1"/>
  <c r="D18" i="13"/>
  <c r="E18" i="13" s="1"/>
  <c r="D19" i="13"/>
  <c r="E19" i="13" s="1"/>
  <c r="D14" i="13"/>
  <c r="E14" i="13" s="1"/>
  <c r="D3" i="13"/>
  <c r="E3" i="13" s="1"/>
  <c r="D8" i="13"/>
  <c r="E8" i="13" s="1"/>
  <c r="D7" i="13"/>
  <c r="E7" i="13" s="1"/>
  <c r="D15" i="13"/>
  <c r="E15" i="13" s="1"/>
  <c r="D6" i="13"/>
  <c r="E6" i="13" s="1"/>
  <c r="D12" i="13"/>
  <c r="E12" i="13" s="1"/>
  <c r="D21" i="13"/>
  <c r="E21" i="13" s="1"/>
  <c r="D16" i="13"/>
  <c r="E16" i="13" s="1"/>
  <c r="D4" i="15"/>
  <c r="F3" i="16"/>
  <c r="G3" i="16" s="1"/>
  <c r="H3" i="16" s="1"/>
  <c r="F8" i="16"/>
  <c r="G8" i="16" s="1"/>
  <c r="H8" i="16" s="1"/>
  <c r="F7" i="16"/>
  <c r="G7" i="16" s="1"/>
  <c r="H7" i="16" s="1"/>
  <c r="F6" i="16"/>
  <c r="G6" i="16" s="1"/>
  <c r="H6" i="16" s="1"/>
  <c r="F9" i="16"/>
  <c r="G9" i="16" s="1"/>
  <c r="H9" i="16" s="1"/>
  <c r="F4" i="16"/>
  <c r="G4" i="16" s="1"/>
  <c r="H4" i="16" s="1"/>
  <c r="F10" i="16"/>
  <c r="G10" i="16" s="1"/>
  <c r="H10" i="16" s="1"/>
  <c r="F5" i="16"/>
  <c r="G5" i="16" s="1"/>
  <c r="H5" i="16" s="1"/>
  <c r="F11" i="16"/>
  <c r="G11" i="16" s="1"/>
  <c r="H11" i="16" s="1"/>
  <c r="F2" i="4"/>
  <c r="G2" i="4" s="1"/>
  <c r="H2" i="4" s="1"/>
  <c r="F8" i="4"/>
  <c r="G8" i="4" s="1"/>
  <c r="H8" i="4" s="1"/>
  <c r="F6" i="4"/>
  <c r="G6" i="4" s="1"/>
  <c r="H6" i="4" s="1"/>
  <c r="F5" i="4"/>
  <c r="G5" i="4" s="1"/>
  <c r="H5" i="4" s="1"/>
  <c r="F17" i="4"/>
  <c r="G17" i="4" s="1"/>
  <c r="H17" i="4" s="1"/>
  <c r="F15" i="4"/>
  <c r="G15" i="4" s="1"/>
  <c r="H15" i="4" s="1"/>
  <c r="F16" i="4"/>
  <c r="G16" i="4" s="1"/>
  <c r="H16" i="4" s="1"/>
  <c r="F9" i="4"/>
  <c r="G9" i="4" s="1"/>
  <c r="H9" i="4" s="1"/>
  <c r="F7" i="4"/>
  <c r="G7" i="4" s="1"/>
  <c r="H7" i="4" s="1"/>
  <c r="F18" i="4"/>
  <c r="G18" i="4" s="1"/>
  <c r="H18" i="4" s="1"/>
  <c r="F13" i="4"/>
  <c r="G13" i="4" s="1"/>
  <c r="H13" i="4" s="1"/>
  <c r="F11" i="4"/>
  <c r="G11" i="4" s="1"/>
  <c r="H11" i="4" s="1"/>
  <c r="F4" i="4"/>
  <c r="G4" i="4" s="1"/>
  <c r="H4" i="4" s="1"/>
  <c r="F3" i="4"/>
  <c r="G3" i="4" s="1"/>
  <c r="H3" i="4" s="1"/>
  <c r="F10" i="4"/>
  <c r="G10" i="4" s="1"/>
  <c r="H10" i="4" s="1"/>
  <c r="F20" i="4"/>
  <c r="G20" i="4" s="1"/>
  <c r="H20" i="4" s="1"/>
  <c r="F19" i="4"/>
  <c r="G19" i="4" s="1"/>
  <c r="H19" i="4" s="1"/>
  <c r="F12" i="4"/>
  <c r="G12" i="4" s="1"/>
  <c r="H12" i="4" s="1"/>
  <c r="F16" i="10"/>
  <c r="G16" i="10" s="1"/>
  <c r="F20" i="10"/>
  <c r="G20" i="10" s="1"/>
  <c r="F18" i="10"/>
  <c r="G18" i="10" s="1"/>
  <c r="F10" i="10"/>
  <c r="G10" i="10" s="1"/>
  <c r="F15" i="10"/>
  <c r="G15" i="10" s="1"/>
  <c r="F13" i="10"/>
  <c r="G13" i="10" s="1"/>
  <c r="F9" i="10"/>
  <c r="G9" i="10" s="1"/>
  <c r="F8" i="10"/>
  <c r="G8" i="10" s="1"/>
  <c r="F25" i="10"/>
  <c r="G25" i="10" s="1"/>
  <c r="F7" i="10"/>
  <c r="G7" i="10" s="1"/>
  <c r="F26" i="10"/>
  <c r="G26" i="10" s="1"/>
  <c r="F6" i="10"/>
  <c r="G6" i="10" s="1"/>
  <c r="F21" i="10"/>
  <c r="G21" i="10" s="1"/>
  <c r="F11" i="10"/>
  <c r="G11" i="10" s="1"/>
  <c r="F12" i="10"/>
  <c r="G12" i="10" s="1"/>
  <c r="F27" i="10"/>
  <c r="G27" i="10" s="1"/>
  <c r="F23" i="10"/>
  <c r="G23" i="10" s="1"/>
  <c r="F5" i="10"/>
  <c r="G5" i="10" s="1"/>
  <c r="F19" i="10"/>
  <c r="G19" i="10" s="1"/>
  <c r="F17" i="10"/>
  <c r="G17" i="10" s="1"/>
  <c r="F14" i="10"/>
  <c r="G14" i="10" s="1"/>
  <c r="F22" i="10"/>
  <c r="G22" i="10" s="1"/>
  <c r="F24" i="10"/>
  <c r="G24" i="10" s="1"/>
  <c r="F4" i="10"/>
  <c r="G4" i="10" s="1"/>
  <c r="G15" i="11"/>
  <c r="H15" i="11" s="1"/>
  <c r="G7" i="11"/>
  <c r="H7" i="11" s="1"/>
  <c r="G11" i="11"/>
  <c r="H11" i="11" s="1"/>
  <c r="G9" i="11"/>
  <c r="H9" i="11" s="1"/>
  <c r="G24" i="11"/>
  <c r="H24" i="11" s="1"/>
  <c r="G25" i="11"/>
  <c r="H25" i="11" s="1"/>
  <c r="G26" i="11"/>
  <c r="H26" i="11" s="1"/>
  <c r="G5" i="11"/>
  <c r="H5" i="11" s="1"/>
  <c r="G20" i="11"/>
  <c r="H20" i="11" s="1"/>
  <c r="G21" i="11"/>
  <c r="H21" i="11" s="1"/>
  <c r="G23" i="11"/>
  <c r="H23" i="11" s="1"/>
  <c r="G17" i="11"/>
  <c r="H17" i="11" s="1"/>
  <c r="G13" i="11"/>
  <c r="H13" i="11" s="1"/>
  <c r="G12" i="11"/>
  <c r="H12" i="11" s="1"/>
  <c r="G10" i="11"/>
  <c r="H10" i="11" s="1"/>
  <c r="G22" i="11"/>
  <c r="H22" i="11" s="1"/>
  <c r="G19" i="11"/>
  <c r="H19" i="11" s="1"/>
  <c r="G14" i="11"/>
  <c r="H14" i="11" s="1"/>
  <c r="G8" i="11"/>
  <c r="H8" i="11" s="1"/>
  <c r="G16" i="11"/>
  <c r="H16" i="11" s="1"/>
  <c r="G6" i="11"/>
  <c r="H6" i="11" s="1"/>
  <c r="G18" i="11"/>
  <c r="H18" i="11" s="1"/>
  <c r="G27" i="11"/>
  <c r="H27" i="11" s="1"/>
  <c r="H10" i="2"/>
  <c r="I10" i="2" s="1"/>
  <c r="H43" i="2"/>
  <c r="I43" i="2" s="1"/>
  <c r="H9" i="2"/>
  <c r="I9" i="2" s="1"/>
  <c r="H82" i="2"/>
  <c r="I82" i="2" s="1"/>
  <c r="H23" i="2"/>
  <c r="I23" i="2" s="1"/>
  <c r="H64" i="2"/>
  <c r="I64" i="2" s="1"/>
  <c r="H81" i="2"/>
  <c r="I81" i="2" s="1"/>
  <c r="H12" i="2"/>
  <c r="I12" i="2" s="1"/>
  <c r="H38" i="2"/>
  <c r="I38" i="2" s="1"/>
  <c r="H39" i="2"/>
  <c r="I39" i="2" s="1"/>
  <c r="H87" i="2"/>
  <c r="I87" i="2" s="1"/>
  <c r="H67" i="2"/>
  <c r="I67" i="2" s="1"/>
  <c r="H8" i="2"/>
  <c r="I8" i="2" s="1"/>
  <c r="H49" i="2"/>
  <c r="I49" i="2" s="1"/>
  <c r="H5" i="2"/>
  <c r="I5" i="2" s="1"/>
  <c r="H7" i="2"/>
  <c r="I7" i="2" s="1"/>
  <c r="H60" i="2"/>
  <c r="I60" i="2" s="1"/>
  <c r="H73" i="2"/>
  <c r="I73" i="2" s="1"/>
  <c r="H55" i="2"/>
  <c r="I55" i="2" s="1"/>
  <c r="H68" i="2"/>
  <c r="I68" i="2" s="1"/>
  <c r="H77" i="2"/>
  <c r="I77" i="2" s="1"/>
  <c r="H41" i="2"/>
  <c r="I41" i="2" s="1"/>
  <c r="H50" i="2"/>
  <c r="I50" i="2" s="1"/>
  <c r="H70" i="2"/>
  <c r="I70" i="2" s="1"/>
  <c r="H36" i="2"/>
  <c r="I36" i="2" s="1"/>
  <c r="H17" i="2"/>
  <c r="I17" i="2" s="1"/>
  <c r="H34" i="2"/>
  <c r="I34" i="2" s="1"/>
  <c r="H16" i="2"/>
  <c r="I16" i="2" s="1"/>
  <c r="H80" i="2"/>
  <c r="I80" i="2" s="1"/>
  <c r="H22" i="2"/>
  <c r="I22" i="2" s="1"/>
  <c r="H42" i="2"/>
  <c r="I42" i="2" s="1"/>
  <c r="H18" i="2"/>
  <c r="I18" i="2" s="1"/>
  <c r="H31" i="2"/>
  <c r="I31" i="2" s="1"/>
  <c r="H56" i="2"/>
  <c r="I56" i="2" s="1"/>
  <c r="H48" i="2"/>
  <c r="I48" i="2" s="1"/>
  <c r="H47" i="2"/>
  <c r="I47" i="2" s="1"/>
  <c r="H74" i="2"/>
  <c r="I74" i="2" s="1"/>
  <c r="H57" i="2"/>
  <c r="I57" i="2" s="1"/>
  <c r="H29" i="2"/>
  <c r="I29" i="2" s="1"/>
  <c r="H30" i="2"/>
  <c r="I30" i="2" s="1"/>
  <c r="H51" i="2"/>
  <c r="I51" i="2" s="1"/>
  <c r="H65" i="2"/>
  <c r="I65" i="2" s="1"/>
  <c r="H66" i="2"/>
  <c r="I66" i="2" s="1"/>
  <c r="H72" i="2"/>
  <c r="I72" i="2" s="1"/>
  <c r="H75" i="2"/>
  <c r="I75" i="2" s="1"/>
  <c r="H79" i="2"/>
  <c r="I79" i="2" s="1"/>
  <c r="H83" i="2"/>
  <c r="I83" i="2" s="1"/>
  <c r="H84" i="2"/>
  <c r="I84" i="2" s="1"/>
  <c r="H33" i="2"/>
  <c r="I33" i="2" s="1"/>
  <c r="H59" i="2"/>
  <c r="I59" i="2" s="1"/>
  <c r="H20" i="2"/>
  <c r="I20" i="2" s="1"/>
  <c r="H61" i="2"/>
  <c r="I61" i="2" s="1"/>
  <c r="H27" i="2"/>
  <c r="I27" i="2" s="1"/>
  <c r="H52" i="2"/>
  <c r="I52" i="2" s="1"/>
  <c r="H54" i="2"/>
  <c r="I54" i="2" s="1"/>
  <c r="H76" i="2"/>
  <c r="I76" i="2" s="1"/>
  <c r="H69" i="2"/>
  <c r="I69" i="2" s="1"/>
  <c r="H37" i="2"/>
  <c r="I37" i="2" s="1"/>
  <c r="H86" i="2"/>
  <c r="I86" i="2" s="1"/>
  <c r="H15" i="2"/>
  <c r="I15" i="2" s="1"/>
  <c r="H46" i="2"/>
  <c r="I46" i="2" s="1"/>
  <c r="H21" i="2"/>
  <c r="I21" i="2" s="1"/>
  <c r="H53" i="2"/>
  <c r="I53" i="2" s="1"/>
  <c r="H32" i="2"/>
  <c r="I32" i="2" s="1"/>
  <c r="H58" i="2"/>
  <c r="I58" i="2" s="1"/>
  <c r="H24" i="2"/>
  <c r="I24" i="2" s="1"/>
  <c r="H13" i="2"/>
  <c r="I13" i="2" s="1"/>
  <c r="H25" i="2"/>
  <c r="I25" i="2" s="1"/>
  <c r="H28" i="2"/>
  <c r="I28" i="2" s="1"/>
  <c r="H71" i="2"/>
  <c r="I71" i="2" s="1"/>
  <c r="H35" i="2"/>
  <c r="I35" i="2" s="1"/>
  <c r="H45" i="2"/>
  <c r="I45" i="2" s="1"/>
  <c r="H6" i="2"/>
  <c r="I6" i="2" s="1"/>
  <c r="H26" i="2"/>
  <c r="I26" i="2" s="1"/>
  <c r="H44" i="2"/>
  <c r="I44" i="2" s="1"/>
  <c r="H19" i="2"/>
  <c r="I19" i="2" s="1"/>
  <c r="H85" i="2"/>
  <c r="I85" i="2" s="1"/>
  <c r="H63" i="2"/>
  <c r="I63" i="2" s="1"/>
  <c r="H14" i="2"/>
  <c r="I14" i="2" s="1"/>
  <c r="H78" i="2"/>
  <c r="I78" i="2" s="1"/>
  <c r="H62" i="2"/>
  <c r="I62" i="2" s="1"/>
  <c r="H14" i="4" l="1"/>
</calcChain>
</file>

<file path=xl/sharedStrings.xml><?xml version="1.0" encoding="utf-8"?>
<sst xmlns="http://schemas.openxmlformats.org/spreadsheetml/2006/main" count="816" uniqueCount="562">
  <si>
    <t>Entidad</t>
  </si>
  <si>
    <t>Nombre</t>
  </si>
  <si>
    <t>Cargo</t>
  </si>
  <si>
    <t>Correo</t>
  </si>
  <si>
    <t>cuidad</t>
  </si>
  <si>
    <t>GOBERNACIÓN DEL CAQUETÁ</t>
  </si>
  <si>
    <t>alcaldia@eldoncello-caqueta.gov.co</t>
  </si>
  <si>
    <t>alcaldia@elpaujil-caqueta.gov.co</t>
  </si>
  <si>
    <t>despacho@florencia-caqueta.gov.co</t>
  </si>
  <si>
    <t>contactenos@lamontanita-caqueta.gov.co</t>
  </si>
  <si>
    <t>nayivelopez@yahoo.es</t>
  </si>
  <si>
    <t>hernan.fc@hotmail.com</t>
  </si>
  <si>
    <t>despachoalcalde@puertorico-caqueta.gov.co</t>
  </si>
  <si>
    <t>alcaldia@sanjosedelfragua-caqueta.gov.co</t>
  </si>
  <si>
    <t>contactenos@sanvicentedelcaguan-caqueta.gov.co</t>
  </si>
  <si>
    <t>contactenos@solano-caqueta.gov.co</t>
  </si>
  <si>
    <t>despachoalcalde@valparaiso-caqueta.gov.co</t>
  </si>
  <si>
    <t xml:space="preserve">ALCALDE </t>
  </si>
  <si>
    <t>GERSON ENRIQUE GAVIRIA CUESTAS</t>
  </si>
  <si>
    <t>LUDIVIA HERNÁNDEZ CALDERÓN</t>
  </si>
  <si>
    <t>LUIS ANTONIO RUÍZ CICERY</t>
  </si>
  <si>
    <t>PABLO EMILIO ZAPATA NICHOLLES</t>
  </si>
  <si>
    <t>NAYIVE LÓPEZ OLAYA</t>
  </si>
  <si>
    <t>HERNÁN FLÓREZ CUÉLLAR</t>
  </si>
  <si>
    <t>WILMER CÁRDENAS RODRÍGUEZ</t>
  </si>
  <si>
    <t>CARMENZA COLLAZOS URQUINA</t>
  </si>
  <si>
    <t>JULIÁN ALFREDO PERDOMO LOSADA</t>
  </si>
  <si>
    <t>EDINSON TASCON RUBIO</t>
  </si>
  <si>
    <t>SOLITA</t>
  </si>
  <si>
    <t>VALPARAISO</t>
  </si>
  <si>
    <t>ALBANIA</t>
  </si>
  <si>
    <t>CURILLO</t>
  </si>
  <si>
    <t>EL DONCELLO</t>
  </si>
  <si>
    <t>EL PAUJIL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</si>
  <si>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</si>
  <si>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</si>
  <si>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</si>
  <si>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</si>
  <si>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</si>
  <si>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</si>
  <si>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</si>
  <si>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</si>
  <si>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ALCALDÍA DE EL DONCELLO</t>
  </si>
  <si>
    <t>ALCALDÍA DE EL PAUJIL</t>
  </si>
  <si>
    <t>ALCALDÍA DE FLORENCIA</t>
  </si>
  <si>
    <t>ALCALDÍA DE LA MONTAÑITA</t>
  </si>
  <si>
    <t>ALCALDÍA DE MILÁN</t>
  </si>
  <si>
    <t>ALCALDÍA DE MORELIA</t>
  </si>
  <si>
    <t>ALCALDÍA DE PUERTO RICO</t>
  </si>
  <si>
    <t>ALCALDÍA DE SAN VICENTE DEL CAGUÁN</t>
  </si>
  <si>
    <t>ALCALDÍA DE SAN JOSÉ DEL FRAGUA</t>
  </si>
  <si>
    <t>ALCALDÍA DE SOLANO</t>
  </si>
  <si>
    <t>ALCALDÍA DE SOLITA</t>
  </si>
  <si>
    <t>ALCALDÍA DE VALPARAISO</t>
  </si>
  <si>
    <t>GUTIÉRREZ ARDILA LIBET AMALIA</t>
  </si>
  <si>
    <t>GUTIÉRREZ CRUZ RICHARD</t>
  </si>
  <si>
    <t>LOPEZ MARQUEZ WILDER JOHAN</t>
  </si>
  <si>
    <t>MAYORGA MORA CARLOS ARTURO</t>
  </si>
  <si>
    <t>MEDINA CLAROS ELVIA</t>
  </si>
  <si>
    <t>OLAYA RODRIGUEZ WALTER</t>
  </si>
  <si>
    <t>OSORIO SANTOFIMIO ACENED</t>
  </si>
  <si>
    <t>SANCHEZ AMAYA WILLIAM</t>
  </si>
  <si>
    <t>SILVA NEIRA LUIS ALFREDO</t>
  </si>
  <si>
    <t xml:space="preserve">TORRES RIOS CESAR AUGUSTO </t>
  </si>
  <si>
    <t xml:space="preserve">DIPUTADA </t>
  </si>
  <si>
    <t>DIPUTADA</t>
  </si>
  <si>
    <t xml:space="preserve">DIPUTADO </t>
  </si>
  <si>
    <t>caroncha3@hotmail.com</t>
  </si>
  <si>
    <t>libetgutierrez2476@hotmail.com</t>
  </si>
  <si>
    <t>riguar@yahoo.es</t>
  </si>
  <si>
    <t>wiljoanmvz77@gmail.com</t>
  </si>
  <si>
    <t>carlosarturomayorgamora@gmail.com</t>
  </si>
  <si>
    <t>elmecla1@hotmail.com</t>
  </si>
  <si>
    <t xml:space="preserve">walas.kenner@gmail.com </t>
  </si>
  <si>
    <t>acened3@yahoo.es</t>
  </si>
  <si>
    <t>william_2011_sanchez@hotmail.com</t>
  </si>
  <si>
    <t>asamblea@caqueta.gov.co</t>
  </si>
  <si>
    <t>cesartorresasamblea@gmail.com</t>
  </si>
  <si>
    <t>LUZ STELLA CASTRO PEÑUELA</t>
  </si>
  <si>
    <t>ESTEFANIA NUÑEZ PERDOMO</t>
  </si>
  <si>
    <t>CAMILO PENAGOS PACHECO</t>
  </si>
  <si>
    <t>EYDER CIFUENTES MUÑOZ</t>
  </si>
  <si>
    <t>GUSTAVO NEYSON  GONZALEZ</t>
  </si>
  <si>
    <t>NOLBERTH AUGUSTO  ALMARIO ARGUELLO</t>
  </si>
  <si>
    <t xml:space="preserve">HEIDY CERQUERA  ANGEL </t>
  </si>
  <si>
    <t>JOVANNY VASQUEZ  GUTIERREZ</t>
  </si>
  <si>
    <t xml:space="preserve">ALVARO HERNANDEZ SALAZAR </t>
  </si>
  <si>
    <t>GERSAIN  TORRES  FIGUEROA</t>
  </si>
  <si>
    <t>JHON JAIRO ANDRADE PINZON</t>
  </si>
  <si>
    <t>DIEGO FELIPE SILVA CABRERA</t>
  </si>
  <si>
    <t>WILLIAM  VERA FIGUEROA</t>
  </si>
  <si>
    <t>MARTHA LUCIA CABRERA BRAVO</t>
  </si>
  <si>
    <t>CARLOS ARBEY RUBIANO BORDA</t>
  </si>
  <si>
    <t>RAMIRO ANDRES MENDOZA BARRAGAN</t>
  </si>
  <si>
    <t>MARTHA CECILIA CORTES MENDEZ</t>
  </si>
  <si>
    <t>CONCEJAL</t>
  </si>
  <si>
    <t>ALCALDÍA DEL MUNICIPIO DE FLORENCIA</t>
  </si>
  <si>
    <t>PRIVADA</t>
  </si>
  <si>
    <t>SECRETARIO DE GOBIERNO</t>
  </si>
  <si>
    <t>SECRETARIO DE INFRAESTRUCTURA</t>
  </si>
  <si>
    <t>SECRETARIO DE AGRICULTURA</t>
  </si>
  <si>
    <t>SECRETARIO GENERAL</t>
  </si>
  <si>
    <t xml:space="preserve">SECRETARIO DE PLANEACION </t>
  </si>
  <si>
    <t>CONTRATACION</t>
  </si>
  <si>
    <t>OFICINA JURIDICA</t>
  </si>
  <si>
    <t>JEFE DE PLANEACION EDUCACION</t>
  </si>
  <si>
    <t>JEFE OFICINA DE PRENSA</t>
  </si>
  <si>
    <t>COORDINADORA ICDT</t>
  </si>
  <si>
    <t xml:space="preserve">OFICINA DE RENTAS </t>
  </si>
  <si>
    <t>SECRETARIO DELEGADO</t>
  </si>
  <si>
    <t>JURIDICA EDUCACION</t>
  </si>
  <si>
    <t>INSPECCION Y VIGILANCIA EDUCACION</t>
  </si>
  <si>
    <t>JEFE DE PRESUPUESTO</t>
  </si>
  <si>
    <t>TRANSITO Y TRANSPORTE</t>
  </si>
  <si>
    <t>DIRECTOR  DE DESARROLLO DE SERVICIOS</t>
  </si>
  <si>
    <t>JEFE ADMINISTRATIVO  Y FINANCIERO EDUCACION</t>
  </si>
  <si>
    <t xml:space="preserve">DIRECTORA DE ASEGURAMIENTO SALUD </t>
  </si>
  <si>
    <t>JEFE CONTROL INTERNO DISCIPLINARIO</t>
  </si>
  <si>
    <t>DIRECTOR TIC</t>
  </si>
  <si>
    <t>ARNULFO GASCA TRUJILLO</t>
  </si>
  <si>
    <t>SANDRA RODRIGUEZ  PRETEL</t>
  </si>
  <si>
    <t>MAURICIO CUELLAR PINZON</t>
  </si>
  <si>
    <t>BETTY  RODRIGUEZ  FLOREZ</t>
  </si>
  <si>
    <t>INGENIERO JAIRO GOMEZ ROA</t>
  </si>
  <si>
    <t>YOVANA MARCELA  PEÑA ROJAS</t>
  </si>
  <si>
    <t>MIGUEL URIBE DIAZ</t>
  </si>
  <si>
    <t>ANCIZAR MARIN CORREA</t>
  </si>
  <si>
    <t>LILIBET GALVAN MOSHEYOFF</t>
  </si>
  <si>
    <t>ADRIANA ALVAREZ LOZADA</t>
  </si>
  <si>
    <t>ANA MARIA BUSTOS RODRIGUEZ</t>
  </si>
  <si>
    <t>MARIA CIELO SERRANO PALACIO</t>
  </si>
  <si>
    <t>OLGA PATRICIA VEGA CEDEÑO</t>
  </si>
  <si>
    <t>LUIS EDUARDO TRUJILLO</t>
  </si>
  <si>
    <t xml:space="preserve">MILTON NUÑEZ CALDERON </t>
  </si>
  <si>
    <t>PAOLA ANDREA SUAREZ CEDEÑO</t>
  </si>
  <si>
    <t>NILSON MORENO OROZCO</t>
  </si>
  <si>
    <t>HERNAM  MAURICIO ZAPATA</t>
  </si>
  <si>
    <t>DEICY VIVIANA CEBALLOS SANDOVAL</t>
  </si>
  <si>
    <t>HARVEY  GASCA RAMIREZ</t>
  </si>
  <si>
    <t>DAVID FERNANDO RUIZ GASCA</t>
  </si>
  <si>
    <t>SANDRA MILENA CALDERON</t>
  </si>
  <si>
    <t>EDUAR  ANDRES RIOS ZURCE</t>
  </si>
  <si>
    <t xml:space="preserve">IVAN OTALVARO MURCIA </t>
  </si>
  <si>
    <t xml:space="preserve">JANETH CECILIA MORERA URREGO </t>
  </si>
  <si>
    <t>DERLY ARIAS CORDOBA</t>
  </si>
  <si>
    <t>HARLEY ENRIQUE GUTIERREZ  ÑUSTEZ</t>
  </si>
  <si>
    <t xml:space="preserve">LUZ ELENA LOPEZ GIRALDO </t>
  </si>
  <si>
    <t xml:space="preserve">privada@caqueta.gov.co </t>
  </si>
  <si>
    <t>gobierno@caqueta.gov.co</t>
  </si>
  <si>
    <t>hacienda@caqueta.gov.co</t>
  </si>
  <si>
    <t>agricultura@caqueta.gov.co</t>
  </si>
  <si>
    <t>educacion@caqueta.gov.co</t>
  </si>
  <si>
    <t>general@caqueta.gov.co</t>
  </si>
  <si>
    <t>planeacion@caqueta.gov.co</t>
  </si>
  <si>
    <t>salud@caqueta.gov.co</t>
  </si>
  <si>
    <t>contratacion@caqueta.gov.co</t>
  </si>
  <si>
    <t>humanos@caqueta.gov.co</t>
  </si>
  <si>
    <t>juridica@caqueta.gov.co</t>
  </si>
  <si>
    <t>prensa@caqueta.gov.co</t>
  </si>
  <si>
    <t>icdt@caqueta.gov.co,  ventanillaunica2@icdtcaqueta.gov.co</t>
  </si>
  <si>
    <t>educativa@caqueta.gov.co</t>
  </si>
  <si>
    <t>rentas@caqueta.gov.co</t>
  </si>
  <si>
    <t>mauroozapata@hotmail.com - delegada@caqueta.gov.co</t>
  </si>
  <si>
    <t>presupuesto@caqueta.gov.co</t>
  </si>
  <si>
    <t>transporte@caqueta.gov.co</t>
  </si>
  <si>
    <t>servicios@caqueta.gov.co</t>
  </si>
  <si>
    <t>COMFACA</t>
  </si>
  <si>
    <t xml:space="preserve">CESAR AUGUSTO TRUJILLO </t>
  </si>
  <si>
    <t>DIRECTOR ADMINISTRATIVO COMFACA</t>
  </si>
  <si>
    <t>ICBF</t>
  </si>
  <si>
    <t>GERENTE</t>
  </si>
  <si>
    <t>INVIAS</t>
  </si>
  <si>
    <t>DIRECTOR TERRITORIAL  DEL CAQUETA INVIAS</t>
  </si>
  <si>
    <t>NOHORA ISABEL ORTEGA ARIAS</t>
  </si>
  <si>
    <t>OFICINA DE INSTRUMENTOS PÚBLICOS</t>
  </si>
  <si>
    <t>NOTARIA PRIMERA</t>
  </si>
  <si>
    <t>NOTARIO PRIMERO DEL CIRCUTO</t>
  </si>
  <si>
    <t>NOTARIA SEGUNDA</t>
  </si>
  <si>
    <t>NOTARIO SEGUNDO DEL CIRCUTO</t>
  </si>
  <si>
    <t>MINISTERIO DE TRABAJO</t>
  </si>
  <si>
    <t xml:space="preserve">DIAN </t>
  </si>
  <si>
    <t>DIRECTOR SECCIONAL DE IMPUESTOS Y ADUANAS</t>
  </si>
  <si>
    <t>IGAC</t>
  </si>
  <si>
    <t>CARLOS AUGUSTO RAMIREZ</t>
  </si>
  <si>
    <t xml:space="preserve">COFEMA </t>
  </si>
  <si>
    <t>ICA CAQUETA</t>
  </si>
  <si>
    <t xml:space="preserve">GERENTE DEPARTAMENTAL </t>
  </si>
  <si>
    <t>ELECTRIFICADORA DEL CAQUETA</t>
  </si>
  <si>
    <t xml:space="preserve">GERENTE </t>
  </si>
  <si>
    <t>GERARDO CADENA SILVA</t>
  </si>
  <si>
    <t>NESTLÉ DE COLOMBIA</t>
  </si>
  <si>
    <t>JEFE DE PLANTA</t>
  </si>
  <si>
    <t>FABIO ZAMBRANO</t>
  </si>
  <si>
    <t xml:space="preserve">CAMARA DE COMERCIO DE FLORENCIA </t>
  </si>
  <si>
    <t>PRESIDENTE EJECUTIVO</t>
  </si>
  <si>
    <t xml:space="preserve">CRUZ ROJA COLOMBIANA </t>
  </si>
  <si>
    <t xml:space="preserve">PRESIDENTE </t>
  </si>
  <si>
    <t>HERNAN ARENAS VEGA</t>
  </si>
  <si>
    <t>AEROPUERTO GUSTAVO ARTUNDUAGA PAREDES</t>
  </si>
  <si>
    <t>ADMINISTRADOR AEROPUERTO</t>
  </si>
  <si>
    <t>ARGEL CUTIVA</t>
  </si>
  <si>
    <t>DEFENSA CIVIL</t>
  </si>
  <si>
    <t>DIRECTOR</t>
  </si>
  <si>
    <t xml:space="preserve">JAIRO ALBERTO ESCOBAR CARVAJAL </t>
  </si>
  <si>
    <t>sec.caqueta@defensacivil.gov.co</t>
  </si>
  <si>
    <t>BOMBEROS VOLUNTARIOS DE FLORENCIA</t>
  </si>
  <si>
    <t xml:space="preserve">COMANDANTE </t>
  </si>
  <si>
    <t xml:space="preserve">WILLIAM ALVAREZ </t>
  </si>
  <si>
    <t>PROSPERIDAD SOCIAL</t>
  </si>
  <si>
    <t xml:space="preserve">GOBERNACIÓN  DEL CAQUETÁ </t>
  </si>
  <si>
    <t>ASOCIACIÓN MUNICIPAL DE GANADORES DE EL DONCELLO CAQUETÁ</t>
  </si>
  <si>
    <t xml:space="preserve">ASOCIACIÓN DE PRODUCTORES DE HONGOS COMESTIBLES DEL CAQUETÁ </t>
  </si>
  <si>
    <t xml:space="preserve">ASOCIACIÓN DE  PROSUMIDORES AGROECOLOGICOS - AGROSOLIDARIA SECCIONAL FLORENCIA CAQUETÁ </t>
  </si>
  <si>
    <t xml:space="preserve">ASOCIACIÓN DE  FRUTICULTORES ECOLOGICOS DEL CAQUETÁ </t>
  </si>
  <si>
    <t>Caedpo@gmail.com</t>
  </si>
  <si>
    <t>mielcaqueta@gmail.com</t>
  </si>
  <si>
    <t>gerencia@acuica.org / acuicacaqueta2019@gmail.com</t>
  </si>
  <si>
    <t>porkcaqueta@hotmail.com</t>
  </si>
  <si>
    <t>comugan@hotmail.com</t>
  </si>
  <si>
    <t>asociacionagroamazonica@gmail.com</t>
  </si>
  <si>
    <t>luchoch26@gmail.com</t>
  </si>
  <si>
    <t>dlosadamvz@gmail.com</t>
  </si>
  <si>
    <t>carlos.charry@cafedecolombia.com.co</t>
  </si>
  <si>
    <t>pedrin-12@hotmail.com</t>
  </si>
  <si>
    <t>gremialasoheca@asoheca.org</t>
  </si>
  <si>
    <t>acamafrut@gmail.com</t>
  </si>
  <si>
    <t>setassantodomingo@gmail.com</t>
  </si>
  <si>
    <t>florencia@agrosolidaria.org</t>
  </si>
  <si>
    <t>asoecofrut@gmail.com</t>
  </si>
  <si>
    <t>COMITE DEPARTAMENTAL  DE GANADEROS DEL CAQUETA</t>
  </si>
  <si>
    <t>concejo@concejo-florencia-caqueta.gov.co</t>
  </si>
  <si>
    <t>18001 - FLORENCIA</t>
  </si>
  <si>
    <t>FUNDACION ESAWA</t>
  </si>
  <si>
    <t>FUNDACION PICACHOS</t>
  </si>
  <si>
    <t>FUNDACION PARA EL DESARROLLO AMBIENTAL Y CULTURAL DE LA AMAZONIA</t>
  </si>
  <si>
    <t>FUNDACION HUELLAS DE MI TIERRA</t>
  </si>
  <si>
    <t>FUNDACION GUARDIANES</t>
  </si>
  <si>
    <t>FUNDACION PARA LA SALUD EDUCACION Y DESARROLLO INTEGRAL DE LAS ORGANIZACIONES SOCIALES</t>
  </si>
  <si>
    <t>FUNDACION AMBIENTAL PARA LA SOSTENIBILIDAD TERRITORIAL</t>
  </si>
  <si>
    <t>FUNDACION MUSICA DANZA Y TEATRO CAQUETA</t>
  </si>
  <si>
    <t>FUNDACION INTI WASI</t>
  </si>
  <si>
    <t>FUNDACION DE DISCAPACITADOS DEL CAQUETA PROYECTO DE VIDA</t>
  </si>
  <si>
    <t>FUNDACION PROYECTANDO LIDERES</t>
  </si>
  <si>
    <t>FUNDACION PROYECTO MAGUARE</t>
  </si>
  <si>
    <t>FUNDACION RED DE MUJERES AFROAMAZONICAS  UBUNTU</t>
  </si>
  <si>
    <t>FUNDACION HISTORICA Y CULTURAL DEL CAQUETA Y DE LA AMAZONIA</t>
  </si>
  <si>
    <t>FUNDACION ACADEMIA DE INNOVACION PARA LA SOSTENIBLILIDAD</t>
  </si>
  <si>
    <t>FUNDACION CAQUETA TEJEDORA DE SOLIDARIDAD Y PAZ</t>
  </si>
  <si>
    <t>FUNDACION CAMINANDO CON GENERACIONES DE VISION</t>
  </si>
  <si>
    <t>FUNDACION ESAC</t>
  </si>
  <si>
    <t>FUNDACION ASOCIATIVA DE PROFESORES DEJANDO HUELLAS</t>
  </si>
  <si>
    <t>FUNDACION AMAZONIA Y PAZ</t>
  </si>
  <si>
    <t>fundaesawa@yahoo.com</t>
  </si>
  <si>
    <t>fpicachos@fundacionpicachos.org</t>
  </si>
  <si>
    <t>fundarca104@gmail.com</t>
  </si>
  <si>
    <t>onghuellasdemitierra@gmail.com</t>
  </si>
  <si>
    <t>olares41@hotmail.com</t>
  </si>
  <si>
    <t>fundacionguardianes@outlook.com</t>
  </si>
  <si>
    <t>fundafesfundacion@gmail.com</t>
  </si>
  <si>
    <t>pastranajonathan@hotmail.com</t>
  </si>
  <si>
    <t>funmudate@gmail.com</t>
  </si>
  <si>
    <t>calvache2002@yahoo.com</t>
  </si>
  <si>
    <t>fundiscaproyectodevida@gmail.com</t>
  </si>
  <si>
    <t>direccion@proyectandolideres.org</t>
  </si>
  <si>
    <t>danielsergio01@gmail.com</t>
  </si>
  <si>
    <t>fremacaqueta@gmail.com</t>
  </si>
  <si>
    <t>josejairtrejoslondono@gmail.com</t>
  </si>
  <si>
    <t>julioandres@amazoniaemprende.com</t>
  </si>
  <si>
    <t>fundcatejedoresolidaridadpaz@gmail.com</t>
  </si>
  <si>
    <t>cageviprocol@gmail.com</t>
  </si>
  <si>
    <t>contacto@esac.org.co</t>
  </si>
  <si>
    <t>funcamag2021@gmail.com</t>
  </si>
  <si>
    <t>bukanerosflorencia@gmail.com</t>
  </si>
  <si>
    <t>CORPORACION PARA EL DESARROLLO INTEGRAL DE LA AMAZONIA COPOAZU</t>
  </si>
  <si>
    <t>CORPORACION SERVICIOS EDUCATIVOS GIMNASIO MODERNO</t>
  </si>
  <si>
    <t>luisfernovoa@gmail.com</t>
  </si>
  <si>
    <t>COMITE DE CULTIVADORES DE CACAO EN SISTEMAS AGROFORESTALES DEL   MUNICIPIO DE FLORENCIA CAQUETA</t>
  </si>
  <si>
    <t>comitedeganaderosdelcaqueta@hotmail.com</t>
  </si>
  <si>
    <t>fbravo16@hotmail.com</t>
  </si>
  <si>
    <t>gobernador@caqueta.gov.co</t>
  </si>
  <si>
    <t>SECRETARIO - DESPACHO DEL GOBERNADOR</t>
  </si>
  <si>
    <t>gobernado@caqueta.gov.co</t>
  </si>
  <si>
    <t>ANGELICA ORTIZ MOLINA</t>
  </si>
  <si>
    <t>SECRETARIA GENERAL</t>
  </si>
  <si>
    <t>ERWIN CAICEDO UNI</t>
  </si>
  <si>
    <t>SECRETARIO DE AMBIENTE Y DE AGRICULTURA DEPARTAMENTAL</t>
  </si>
  <si>
    <t>privada@caqueta.gov.co</t>
  </si>
  <si>
    <t>SANDRA MILENA RODRIGUEZ PRETEL</t>
  </si>
  <si>
    <t>SECRETARIO DE DESPACHO - SECRETARIA DE GOBIERNO</t>
  </si>
  <si>
    <t>SECRETARIO DE DESPACHO - SECRETARIA DE HACIENDA</t>
  </si>
  <si>
    <t>infraestructura@caqueta.gov.co
 infraestructura@caqueta.gov.co</t>
  </si>
  <si>
    <t>SECRETARIO DE DESPACHO - SECRETARIA DE EDUCACION</t>
  </si>
  <si>
    <t>SECRETARIO DE DESPACHO - SECRETARIA DE SALUD</t>
  </si>
  <si>
    <t>DIRECTIVO SECRETARÍA DE SALUD</t>
  </si>
  <si>
    <t>JEFE OFICINA DE RECURSOS HUMANOS Y B.S</t>
  </si>
  <si>
    <t>educacion@caqueta.gov.co
educaciónl@caqueta.gov.co</t>
  </si>
  <si>
    <t>JACKELINE ORTIZ CABRERA</t>
  </si>
  <si>
    <t>JEFE OFICINA SECRETARIA DE EDUCACIÓN</t>
  </si>
  <si>
    <t>LINA MARÍA CALDERÓN OME</t>
  </si>
  <si>
    <t>educación@caqueta.gov.co</t>
  </si>
  <si>
    <t>disciplinario@caqueta.gov.co
controlinternodisciplinario@caqueta.gov.co</t>
  </si>
  <si>
    <t>tic@caqueta.gov.co 
direcciontic@caqueta.gov.co</t>
  </si>
  <si>
    <t>DIRECTOR T´CNICO DE CONTABILIDAD</t>
  </si>
  <si>
    <t>LILIANA JULIETH LAVERDE LOPEZ</t>
  </si>
  <si>
    <t>TESORERA</t>
  </si>
  <si>
    <t>tesoreria@caqueta.gov.co</t>
  </si>
  <si>
    <t>LEYDY VIVIANA OTAYA CALDERON</t>
  </si>
  <si>
    <t>JEFE OFICINA DE LA MUJER</t>
  </si>
  <si>
    <t>Gobierno@caqueta.gov.co</t>
  </si>
  <si>
    <t>OSCAR SILVA CALDERON</t>
  </si>
  <si>
    <t>DIRECTOR TECNICO TRANSITO Y TRANSPORTE DEPARTAMENTAL</t>
  </si>
  <si>
    <t>ALCALDÍA DE ALBANIA</t>
  </si>
  <si>
    <t>HAROL ALBERTO PÉREZ CUÉLLAR</t>
  </si>
  <si>
    <t>despachodelalcalde@albania-caqueta.gov.co</t>
  </si>
  <si>
    <t>ALCALDÍA DE BELÉN DE LOS ANDAQUIES</t>
  </si>
  <si>
    <t>MAGNO TOMÁS ROSERO BARRERA</t>
  </si>
  <si>
    <t>alcaldia@belendelosandaquies-caqueta.gov.co</t>
  </si>
  <si>
    <t>BELÉN DE LOS ANDAQUÍES</t>
  </si>
  <si>
    <t>ALCALDÍA DE CARTAGENA DEL CHAIRÁ</t>
  </si>
  <si>
    <t>EDILBERTO MOLINA HERNÁNDEZ</t>
  </si>
  <si>
    <t>contactenos@cartagenadelchaira-caqueta.gov.co</t>
  </si>
  <si>
    <t>CARTAGENA DEL CHAIRÁ</t>
  </si>
  <si>
    <t>ALCALDÍA DE CURILLO</t>
  </si>
  <si>
    <t>MARÍA EDITH RIVERA BERMEO</t>
  </si>
  <si>
    <t>ALCALDESA</t>
  </si>
  <si>
    <t>alcaldia@curillo-caqueta.gov.co</t>
  </si>
  <si>
    <t>ALCADESA</t>
  </si>
  <si>
    <t>LUIS ANTONIO MORALES CUBILLOS</t>
  </si>
  <si>
    <t>alcaldia@solita-caqueta.gov.co
luisantoniomorales843@gmail.com</t>
  </si>
  <si>
    <t>HARLINZON RAMÍREZ ROJAS</t>
  </si>
  <si>
    <t>concejal3@concejo-florencia-caqueta.gov.co</t>
  </si>
  <si>
    <t>presidencia@concejo-florencia-caqueta.gov.co</t>
  </si>
  <si>
    <t>concejal10@concejo-florencia-caqueta.gov.co</t>
  </si>
  <si>
    <t>concejal5@concejo-florencia-caqueta.gov.co</t>
  </si>
  <si>
    <t>concejal7@concejo-florencia-caqueta.gov.co</t>
  </si>
  <si>
    <t>concejal9@concejo-florencia-caqueta.gov.co</t>
  </si>
  <si>
    <t>concejal4@concejo-florencia-caqueta.gov.co</t>
  </si>
  <si>
    <t xml:space="preserve">jovagu1975@hotmail.com </t>
  </si>
  <si>
    <t>concejal8@concejo-florencia-caqueta.gov.co</t>
  </si>
  <si>
    <t>concejal1@concejo-florencia-caqueta.gov.co</t>
  </si>
  <si>
    <t>primeravicepresidencia@concejo-florencia-caqueta.gov.co</t>
  </si>
  <si>
    <t>silvaca1788@hotmail.com</t>
  </si>
  <si>
    <t>williamveraf@hotmail.com</t>
  </si>
  <si>
    <t>segundavicepresidencia@concejo-florencia-caqueta.gov.co</t>
  </si>
  <si>
    <t>concejal11@concejo-florencia-caqueta.gov.co</t>
  </si>
  <si>
    <t>concejal2@concejo-florencia-caqueta.gov.co</t>
  </si>
  <si>
    <t>concejal6@concejo-florencia-caqueta.gov.co</t>
  </si>
  <si>
    <t>SECRETARIO DE OBRAS - MIGUEL ANGEL OSPINA</t>
  </si>
  <si>
    <t xml:space="preserve">miguelangelsecobras@gmail.com </t>
  </si>
  <si>
    <t>ALCALDÍA FLORENCIA</t>
  </si>
  <si>
    <t>alcaldia@florencia-caqueta.gov.co</t>
  </si>
  <si>
    <t>CONCEJO MUNICIPAL DE FLORENCIA</t>
  </si>
  <si>
    <t>MANTENIMIENTO - BREINER LOZADA</t>
  </si>
  <si>
    <t>mantenimiento@concejo-florencia-caqueta.gov.co</t>
  </si>
  <si>
    <t>SISTEMAS - YULIAN RAMIREZ</t>
  </si>
  <si>
    <t>sistemas@concejo-florencia-caqueta.gov.co</t>
  </si>
  <si>
    <t>PERSONERIA DE FLORENCIA</t>
  </si>
  <si>
    <t>contacto@personeriaflorencia.gov.co</t>
  </si>
  <si>
    <t xml:space="preserve">CONTRALORIA  DEPARTAMENTAL </t>
  </si>
  <si>
    <t>HERMES TORRES NÚÑEZ</t>
  </si>
  <si>
    <t>CONTRALOR DEPARTAMENTAL</t>
  </si>
  <si>
    <t xml:space="preserve"> contralor@contraloriadelcaqueta.gov.co</t>
  </si>
  <si>
    <t>BERTULIO PLAZAS CABRERA</t>
  </si>
  <si>
    <t>DIRECTOR REGIONAL DEL CAQUETÁ</t>
  </si>
  <si>
    <t>Bertulio.Cabrera@icbf.gov.co</t>
  </si>
  <si>
    <t>notificaciones.judiciales@comfaca.com
atencionalusuario@comfaca.com</t>
  </si>
  <si>
    <t>CARLOS ALBERTO ZAMBRANO GONZALEZ</t>
  </si>
  <si>
    <t>czambrano@invias.gov.co</t>
  </si>
  <si>
    <t>REGISTRADURÍA NACIONAL DEL ESTADO CIVIL</t>
  </si>
  <si>
    <t>REGISTRADOR ESPECIAL</t>
  </si>
  <si>
    <t>florenciacaqueta@registraduria.gov.co</t>
  </si>
  <si>
    <t>RENE ALEJANDRO VARGAS LAVERDE</t>
  </si>
  <si>
    <t>REGISTRADOR DE FLORENCIA CAQUETÁ</t>
  </si>
  <si>
    <t>ofiregisflorencia@supernotariado.gov.co
rene.vargas@supernotariado.gov.co</t>
  </si>
  <si>
    <t>WILBERTH FRANCISCO GARCIA SANCHEZ</t>
  </si>
  <si>
    <t>primeraflorencia@supernotariado.gov.co</t>
  </si>
  <si>
    <t>ALVARO LEON HURTADO CUARTAS</t>
  </si>
  <si>
    <t>segundaflorencia@supernotariado.gov.co</t>
  </si>
  <si>
    <t>PROCURADURIA GENERAL SECCIÓN CAQUETÁ</t>
  </si>
  <si>
    <t>KENDY MARLOWY TURNER VALEN</t>
  </si>
  <si>
    <t>PROCURADORA REGIONAL</t>
  </si>
  <si>
    <t xml:space="preserve"> regional.caqueta@procuraduria.gov.co
kturner@procuraduria.gov.co
coordinacion.caqueta@procuraduria.gov.co</t>
  </si>
  <si>
    <t>LUIS FERNANDO ORTEGA</t>
  </si>
  <si>
    <t>DIRECTOR TERRITORIAL CAQUETA  MINITRABAJO</t>
  </si>
  <si>
    <t>lortega@mintrabajo.gov.co
dtcaqueta@mintrabajo.gov.co</t>
  </si>
  <si>
    <t>FISCALIA GENERAL DE LA NACIÓN</t>
  </si>
  <si>
    <t>NOHORA EUDOCIA QUIROGA BOHORQUEZ</t>
  </si>
  <si>
    <t>DIRECTOR SECCIONAL DE LA FISCALÍA GENERAL DE LA NACIÓN - DIRECCIÓN SECCIONAL CAQUETÁ</t>
  </si>
  <si>
    <t>dirsec.caqueta@fiscalia.gov.co</t>
  </si>
  <si>
    <t>HERNANDO VASQUEZ VILLARRUEL</t>
  </si>
  <si>
    <t>hvasquezv@dian.gov.co</t>
  </si>
  <si>
    <t>EDINSON ROJAS VILLEGAS</t>
  </si>
  <si>
    <t>edinson.rojas@prosperidadsocial.gov.co
caqueta@prosperidadsocial.gov.co</t>
  </si>
  <si>
    <t>DIRECTOR TERRITORIO CAQUETÁ</t>
  </si>
  <si>
    <t>carlos.ramirezgil@igac.gov.co</t>
  </si>
  <si>
    <t>MILTON CHÁVEZ LÓPEZ</t>
  </si>
  <si>
    <t xml:space="preserve"> contacto@cofemacaqueta.com</t>
  </si>
  <si>
    <t>JUAN MANUEL PEÑA</t>
  </si>
  <si>
    <t>gerencia.caquetá@ica.gov.co</t>
  </si>
  <si>
    <t>contactenos@electrocaqueta.com.co</t>
  </si>
  <si>
    <t>CARLO ANDRES PRADA GÓMEZ</t>
  </si>
  <si>
    <t>Pejecutiva@ccflorencia.org.co</t>
  </si>
  <si>
    <t>caqueta@cruzrojacolombiana.org</t>
  </si>
  <si>
    <t>atencionalciudadano@aerocivil.gov.co</t>
  </si>
  <si>
    <t>servicio.consumidor@co.nestle.com
jairo.amaya@co.
nestle.comarleth.
solano@co.nestle.com</t>
  </si>
  <si>
    <t xml:space="preserve">JESSIKA DEL PILAR ZAPATA CHARO
</t>
  </si>
  <si>
    <t>ITEM</t>
  </si>
  <si>
    <t>Columna1</t>
  </si>
  <si>
    <t>Carlos Adrián Obando Yanguas
Rector
Institución Educativa Técnico Industrial</t>
  </si>
  <si>
    <t>tecnicoindustrial@florencia.edu.co</t>
  </si>
  <si>
    <t>Gabriel Valencia Hermida
Rector
Instituto Educativa San Francisco De Asís</t>
  </si>
  <si>
    <t>sanfrancisco@florencia.edu.co</t>
  </si>
  <si>
    <t>Fabio Espinosa Pinzón
Rector
Institución Educativa Sagrados Corazones</t>
  </si>
  <si>
    <t>sagradoscorazones@florencia.edu.co</t>
  </si>
  <si>
    <t xml:space="preserve">Efraín de Jesús Arismendi Alfonso
Rector
Institución Educativa Normal Superior </t>
  </si>
  <si>
    <t>normalsuperior@florencia.edu.co</t>
  </si>
  <si>
    <t xml:space="preserve">Luis Alberto Vega Iriarte
Rector
Institución Educativa Los Pinos </t>
  </si>
  <si>
    <t>lospinos@florencia.edu.co</t>
  </si>
  <si>
    <t>Jesús Emilio Pinto Guarnizo
Rector
Institución Educativa Los Andes</t>
  </si>
  <si>
    <t>losandes@florencia.edu.co</t>
  </si>
  <si>
    <t xml:space="preserve">Carlos Mauricio Agudelo Rodríguez
Rector
Institución Educativa Juan Bautista La Salle </t>
  </si>
  <si>
    <t>lasalle@florencia.edu.co</t>
  </si>
  <si>
    <t xml:space="preserve">Raúl Francisco Doncel
Rector
Institución Educativa La Salle </t>
  </si>
  <si>
    <t>María Elena Bocanegra De Cortes
Rectora
Institución Educativa Juan XXIII</t>
  </si>
  <si>
    <t>juanxxiii@florencia.edu.co</t>
  </si>
  <si>
    <t>Pedro Torres Calderón
Rector
Institución Educativa Juan Bautista Migani</t>
  </si>
  <si>
    <t>migani@florencia.edu.co</t>
  </si>
  <si>
    <t xml:space="preserve">José Kevin Barrionuevo Zambrano
Rector
Institución Educativa Jorge Eliecer Gaitán </t>
  </si>
  <si>
    <t>jegaitan@florencia.edu.co</t>
  </si>
  <si>
    <t>Andrés Mauricio Hoyos Trujillo
Rector
Institución Educativa Ciudadela Siglo XXI</t>
  </si>
  <si>
    <t>ciudadela@florencia.edu.co</t>
  </si>
  <si>
    <t>Doctor
Jhon Jardeson Trujillo Calderón
Rector
Institución educativa Bello Horizonte</t>
  </si>
  <si>
    <t>bellohorizonte@florencia.edu.co</t>
  </si>
  <si>
    <t xml:space="preserve">Doctor
Iván de Jesús Gaviria López
Rector
Institución Educativa Barrios Unidos del Sur </t>
  </si>
  <si>
    <t>bus@florencia.edu.co</t>
  </si>
  <si>
    <t>Juan Benito Rondón
Rector
Institución Educativa Antonio Ricaurte</t>
  </si>
  <si>
    <t>antonioricaurte@florencia.edu.co</t>
  </si>
  <si>
    <t>Cesar Augusto Cabrera Muñoz
Rector
Institución Educativa Agroecológico Amazónico Buinaima</t>
  </si>
  <si>
    <t>buinaima@florencia.edu.co</t>
  </si>
  <si>
    <t xml:space="preserve">Hermana Sara Güezguán Patiño
Rectora
Institución Educativa Santo Domingo Savio </t>
  </si>
  <si>
    <t>domingosavio@florencia.edu.co</t>
  </si>
  <si>
    <t>Walter Ciro Restrepo
Rector
Corporación Educativa Amigos Instituto Jean Piaget</t>
  </si>
  <si>
    <t>institutojeanpiaget@florencia.edu.co</t>
  </si>
  <si>
    <t>Leonel Ancizar Gallego Ruiz
Rector
Colegio COMFACA</t>
  </si>
  <si>
    <t>colegio@comfaca.com</t>
  </si>
  <si>
    <t>0</t>
  </si>
  <si>
    <t>giz-kolumbien@giz.de</t>
  </si>
  <si>
    <r>
      <t xml:space="preserve">Stepan Uncovsky
</t>
    </r>
    <r>
      <rPr>
        <sz val="11"/>
        <color theme="1"/>
        <rFont val="Arial"/>
        <family val="2"/>
      </rPr>
      <t>Sociedad Alemana de Cooperación Internacional: GIZ</t>
    </r>
  </si>
  <si>
    <t>ASOCIACIONES</t>
  </si>
  <si>
    <t xml:space="preserve">REPRESENTANTE LEGAL </t>
  </si>
  <si>
    <t xml:space="preserve">CORREO </t>
  </si>
  <si>
    <t xml:space="preserve">DATOS </t>
  </si>
  <si>
    <t xml:space="preserve">ELSA JOHANNA RINCON AVILA </t>
  </si>
  <si>
    <t xml:space="preserve"> Carlos Eduardo Polanco   </t>
  </si>
  <si>
    <t>Gustavo Mendes Perdomo</t>
  </si>
  <si>
    <t xml:space="preserve">María Gladys Pineda de González  </t>
  </si>
  <si>
    <t>Edward Andrés Casanova</t>
  </si>
  <si>
    <t>DANILO PEÑA SALINAS</t>
  </si>
  <si>
    <t>Javier Hernando Guzman Rodríguez</t>
  </si>
  <si>
    <t>Luis Evelio Chilatra Rivera</t>
  </si>
  <si>
    <t>Diego Alessandro Losada Suárez</t>
  </si>
  <si>
    <t>Carlos Mario Charry Rodríguez</t>
  </si>
  <si>
    <t>Yamile Mendoza Casanova</t>
  </si>
  <si>
    <t>Armando Andrade</t>
  </si>
  <si>
    <t>BRYYYTH  HURTADO VILLARREAL</t>
  </si>
  <si>
    <t xml:space="preserve">RICARDO ANDRES CALDERON SOLARTE </t>
  </si>
  <si>
    <t xml:space="preserve">ARVEY  ARIAS OVIEDO </t>
  </si>
  <si>
    <t>FEDERACION NACIONAL DE CHONTADURO -FENACHO SAN JOSE DE GUAVIARE</t>
  </si>
  <si>
    <t>Asociación De Productores De Chontaduro Del Municipio De Villagarzón-Asochon</t>
  </si>
  <si>
    <t>Luis Delgado Diaz</t>
  </si>
  <si>
    <t>asociaciondechontaduro@hotmail.com</t>
  </si>
  <si>
    <t>Asociación De Productores Y Comercializadores De Yuca De Puerto Guzmán Putumayo - Asoyupguz</t>
  </si>
  <si>
    <t>Jose Medina</t>
  </si>
  <si>
    <t>asoyupguz@gmail.com</t>
  </si>
  <si>
    <t>Corporación De Ganaderos Del Putumayo - Coogamayo</t>
  </si>
  <si>
    <t>Diego orozco</t>
  </si>
  <si>
    <t>diegorozcog@gmail.com</t>
  </si>
  <si>
    <t>ADRIANA MARÍA LÓPEZ JAMBOOS</t>
  </si>
  <si>
    <t>Delegada del Ministro de Educación Nacional</t>
  </si>
  <si>
    <t>LUIS ALBERTO PERDOMO SABÍ</t>
  </si>
  <si>
    <t>Designado del Presidente de la República</t>
  </si>
  <si>
    <t>compelltda@yahoo.es</t>
  </si>
  <si>
    <t>JAVIER MARTINEZ PLAZAS</t>
  </si>
  <si>
    <t>Representante Directivas Académicas</t>
  </si>
  <si>
    <t>vacademica@uniamazonia.edu.co</t>
  </si>
  <si>
    <r>
      <t>despachoeducacion@caqueta.gov.co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gobernador@caqueta.gov.co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educacion@caqueta.gov.co</t>
    </r>
  </si>
  <si>
    <r>
      <t>5.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</si>
  <si>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LUIS EDUARDO TORRES</t>
  </si>
  <si>
    <t>Representante de los Ex – Rectores</t>
  </si>
  <si>
    <r>
      <t>luisetorresga@gmail.com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luis.torres@udla.edu.co</t>
    </r>
  </si>
  <si>
    <r>
      <t>6.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</si>
  <si>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FERNANDO IGNACIO ORTIZ SUÁREZ</t>
  </si>
  <si>
    <t>Representante de los Docentes</t>
  </si>
  <si>
    <r>
      <t>fe.ortiz@udla.edu.co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ferigorsu1961@hotmail.com</t>
    </r>
    <r>
      <rPr>
        <sz val="11"/>
        <color rgb="FF242424"/>
        <rFont val="Inherit"/>
      </rPr>
      <t>  </t>
    </r>
  </si>
  <si>
    <r>
      <t>7.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</si>
  <si>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LUIS EMIRO RAMÍREZ GÓMEZ</t>
  </si>
  <si>
    <t>Representante de los Egresados</t>
  </si>
  <si>
    <r>
      <t>luis.ramirez@udla.edu.co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luisemiro2013@gmail.com</t>
    </r>
  </si>
  <si>
    <r>
      <t>8.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</si>
  <si>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GUSTAVO ADOLFO ROJAS SALAZAR</t>
  </si>
  <si>
    <t>Representante de los Estudiantes</t>
  </si>
  <si>
    <t>tavito_rojas0502@hotmail.com</t>
  </si>
  <si>
    <r>
      <t>9.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</si>
  <si>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NAYLA MILENA IMBACHÍ MURILLO</t>
  </si>
  <si>
    <t>Representante del Sector Productivo</t>
  </si>
  <si>
    <t>naylamilena@hotmail.es</t>
  </si>
  <si>
    <t>ÍTEM</t>
  </si>
  <si>
    <t>NOMBRES Y APELLIDOS</t>
  </si>
  <si>
    <t>CARGO</t>
  </si>
  <si>
    <t>CORREO ELECTRÓNICO</t>
  </si>
  <si>
    <r>
      <t>1.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</si>
  <si>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r>
      <t>amlopez@mineducacion.gov.co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delegadosministra@mineducacion.gov.co</t>
    </r>
    <r>
      <rPr>
        <sz val="11"/>
        <color rgb="FF242424"/>
        <rFont val="Inherit"/>
      </rPr>
      <t>, </t>
    </r>
    <r>
      <rPr>
        <sz val="11"/>
        <color rgb="FF0000FF"/>
        <rFont val="Inherit"/>
      </rPr>
      <t>delegadosmen@gmail.com</t>
    </r>
  </si>
  <si>
    <r>
      <t>2.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</si>
  <si>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r>
      <t>3.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</si>
  <si>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r>
      <t>4.</t>
    </r>
    <r>
      <rPr>
        <sz val="11"/>
        <color rgb="FF242424"/>
        <rFont val="Inherit"/>
      </rPr>
      <t>    </t>
    </r>
    <r>
      <rPr>
        <b/>
        <sz val="11"/>
        <color rgb="FF242424"/>
        <rFont val="Arial"/>
        <family val="2"/>
      </rPr>
      <t> </t>
    </r>
  </si>
  <si>
    <t>HERNÁN MAURICIO ZAPATA  </t>
  </si>
  <si>
    <t>Delegado del Gobernador del Departamento del Caquetá</t>
  </si>
  <si>
    <t>Columna2</t>
  </si>
  <si>
    <t>Columna3</t>
  </si>
  <si>
    <t>MARIA ANGELA SUAZA TRIVIÑO</t>
  </si>
  <si>
    <t xml:space="preserve">JOSE GUILLERMO CLAROS PENNA </t>
  </si>
  <si>
    <t xml:space="preserve">KELLY ALEJANDRA CUBILLOS RAMIREZ </t>
  </si>
  <si>
    <t>JOHN FREDY SAAVEDRA BEDOYA</t>
  </si>
  <si>
    <t>IDALY SANCHEZ BECERRA</t>
  </si>
  <si>
    <t>CRISTIAN FABIAN LOSADA ROJAS</t>
  </si>
  <si>
    <t>MIREYA EMPERATRIZ QUIÑONES QUIÑONES</t>
  </si>
  <si>
    <t>JOSE JAIR TREJOS VALENCIA</t>
  </si>
  <si>
    <t>JULIO ANDRES ROZO GRISALES</t>
  </si>
  <si>
    <t xml:space="preserve">YUD LENY CALDERON ZAMORA </t>
  </si>
  <si>
    <t>OSCAR JAVIER ESPINOSA APRAEZ</t>
  </si>
  <si>
    <t>CARLOS ENRIQUE SERRANO ARCINIEGAS</t>
  </si>
  <si>
    <t>MAURICIO FRANCO GARCIA</t>
  </si>
  <si>
    <t>MAIKOL FABIAN MAGNO SANCHEZ</t>
  </si>
  <si>
    <t>LUIS FERNANDO NOVOA CORDERO</t>
  </si>
  <si>
    <t>OLGA LEONOR ARENAS DE SILVA</t>
  </si>
  <si>
    <t>RAFAEL TORRIJOS RIVERA</t>
  </si>
  <si>
    <t>ALEJANDRO QUINTERO RENTERIA</t>
  </si>
  <si>
    <t>AURA CRISTINA PENA ROJAS</t>
  </si>
  <si>
    <t xml:space="preserve">LUZ MILA  CICERI ORTIZ </t>
  </si>
  <si>
    <t>Columna4</t>
  </si>
  <si>
    <r>
      <t xml:space="preserve">ASOCIACION DE AVICULTORES DEL CAQUETA </t>
    </r>
    <r>
      <rPr>
        <b/>
        <sz val="12"/>
        <color theme="1"/>
        <rFont val="Arial Narrow"/>
        <family val="2"/>
      </rPr>
      <t>ASOAVICA</t>
    </r>
  </si>
  <si>
    <r>
      <t xml:space="preserve">COOPERATIVA DE CAFICULTORES  DEL CAQUETA </t>
    </r>
    <r>
      <rPr>
        <b/>
        <sz val="12"/>
        <color theme="1"/>
        <rFont val="Arial Narrow"/>
        <family val="2"/>
      </rPr>
      <t>COCAFICA</t>
    </r>
  </si>
  <si>
    <r>
      <t xml:space="preserve">ASOCIACIÓN DEPARTAMENTAL DE PRODUCTORES DE CACAO Y ESPECIES MADERABLES DEL CAQUETÁ </t>
    </r>
    <r>
      <rPr>
        <b/>
        <sz val="12"/>
        <color theme="1"/>
        <rFont val="Arial Narrow"/>
        <family val="2"/>
      </rPr>
      <t>ACAMAFRUT</t>
    </r>
  </si>
  <si>
    <r>
      <t xml:space="preserve">Asociación de </t>
    </r>
    <r>
      <rPr>
        <b/>
        <sz val="12"/>
        <color theme="1"/>
        <rFont val="Arial Narrow"/>
        <family val="2"/>
      </rPr>
      <t>Apicultores</t>
    </r>
    <r>
      <rPr>
        <sz val="12"/>
        <color theme="1"/>
        <rFont val="Arial Narrow"/>
        <family val="2"/>
      </rPr>
      <t xml:space="preserve"> del municipio la Montañita Caquetá </t>
    </r>
    <r>
      <rPr>
        <b/>
        <sz val="12"/>
        <color theme="1"/>
        <rFont val="Arial Narrow"/>
        <family val="2"/>
      </rPr>
      <t>ASOAPIM</t>
    </r>
  </si>
  <si>
    <r>
      <t xml:space="preserve">Asociación de </t>
    </r>
    <r>
      <rPr>
        <b/>
        <sz val="12"/>
        <rFont val="Arial Narrow"/>
        <family val="2"/>
      </rPr>
      <t>Acuicultores</t>
    </r>
    <r>
      <rPr>
        <sz val="12"/>
        <rFont val="Arial Narrow"/>
        <family val="2"/>
      </rPr>
      <t xml:space="preserve"> del Caquetá</t>
    </r>
    <r>
      <rPr>
        <b/>
        <sz val="12"/>
        <rFont val="Arial Narrow"/>
        <family val="2"/>
      </rPr>
      <t xml:space="preserve"> ACUICA</t>
    </r>
  </si>
  <si>
    <r>
      <t xml:space="preserve">Asociación </t>
    </r>
    <r>
      <rPr>
        <b/>
        <sz val="12"/>
        <rFont val="Arial Narrow"/>
        <family val="2"/>
      </rPr>
      <t>Porcicultore</t>
    </r>
    <r>
      <rPr>
        <sz val="12"/>
        <rFont val="Arial Narrow"/>
        <family val="2"/>
      </rPr>
      <t>s Caquetá</t>
    </r>
  </si>
  <si>
    <r>
      <t xml:space="preserve">Asociación de Productores Agroforestales de </t>
    </r>
    <r>
      <rPr>
        <b/>
        <sz val="12"/>
        <color theme="1"/>
        <rFont val="Arial Narrow"/>
        <family val="2"/>
      </rPr>
      <t>Sacha Inchi</t>
    </r>
    <r>
      <rPr>
        <sz val="12"/>
        <color theme="1"/>
        <rFont val="Arial Narrow"/>
        <family val="2"/>
      </rPr>
      <t xml:space="preserve"> del Caquetá      </t>
    </r>
  </si>
  <si>
    <r>
      <t xml:space="preserve">Asociación de </t>
    </r>
    <r>
      <rPr>
        <b/>
        <sz val="12"/>
        <color theme="1"/>
        <rFont val="Arial Narrow"/>
        <family val="2"/>
      </rPr>
      <t xml:space="preserve">Arroceros y Cerealistas </t>
    </r>
    <r>
      <rPr>
        <sz val="12"/>
        <color theme="1"/>
        <rFont val="Arial Narrow"/>
        <family val="2"/>
      </rPr>
      <t xml:space="preserve">del municipio de Puerto Rico ASOACEP </t>
    </r>
  </si>
  <si>
    <r>
      <t>ASOCIACIÓN DE REFORESTADORES Y CULTIVADORES DE</t>
    </r>
    <r>
      <rPr>
        <b/>
        <sz val="12"/>
        <color theme="1"/>
        <rFont val="Arial Narrow"/>
        <family val="2"/>
      </rPr>
      <t xml:space="preserve"> CAUCHO</t>
    </r>
    <r>
      <rPr>
        <sz val="12"/>
        <color theme="1"/>
        <rFont val="Arial Narrow"/>
        <family val="2"/>
      </rPr>
      <t xml:space="preserve"> DEL CAQUETÁ ASOHECA</t>
    </r>
  </si>
  <si>
    <t>  ASOCIACIÓN DE PRODUCTORES DE FLORES Y FOLLAJES AMAZÓNICAS DEL CAQUETÁ</t>
  </si>
  <si>
    <t>1</t>
  </si>
  <si>
    <t>MAGDALENA CASTELLANOS SIERRA</t>
  </si>
  <si>
    <t>LUZ STELLA MUÑOZ MORA</t>
  </si>
  <si>
    <t>JONATHAN PASTRANA JOVEN</t>
  </si>
  <si>
    <t>MIGUEL ANGEL CLAROS CORREA</t>
  </si>
  <si>
    <t>SALOMON CALVACHE LOPEZ</t>
  </si>
  <si>
    <t>Magister
DANNY LÓPEZ SEGURA
Director
SENA Regional Caquetá</t>
  </si>
  <si>
    <t xml:space="preserve">servicioalciudadano@sena.edu.co 
​judicialcaqueta@sena.edu.co </t>
  </si>
  <si>
    <t xml:space="preserve">florenciacentroco@poligran.edu.co
</t>
  </si>
  <si>
    <t>JUAN FERNANDO MONTAÑEZ
RECTOR 
POLITÉCNICO GRANCOLOMBIANO</t>
  </si>
  <si>
    <t>florencia@unad.edu.co</t>
  </si>
  <si>
    <t xml:space="preserve">EDILBERTO SILVA FORERO
DIRECTOR
UNIVERSIDAD NACIONAL ABIERTA Y A DISTANCIA CEAD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</si>
</sst>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36373A"/>
      <name val="Arial"/>
      <family val="2"/>
    </font>
    <font>
      <u/>
      <sz val="12"/>
      <color theme="10"/>
      <name val="Arial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  <font>
      <sz val="12"/>
      <color rgb="FF333333"/>
      <name val="Arial Narrow"/>
      <family val="2"/>
    </font>
    <font>
      <b/>
      <sz val="16"/>
      <name val="Times New Roman"/>
      <family val="1"/>
    </font>
    <font>
      <b/>
      <sz val="12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242424"/>
      <name val="Arial"/>
      <family val="2"/>
    </font>
    <font>
      <sz val="11"/>
      <color rgb="FF242424"/>
      <name val="Inherit"/>
    </font>
    <font>
      <sz val="11"/>
      <color rgb="FF0000FF"/>
      <name val="Inherit"/>
    </font>
    <font>
      <b/>
      <sz val="11"/>
      <color rgb="FF242424"/>
      <name val="Arial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2" xfId="1" applyFont="1" applyBorder="1" applyAlignment="1">
      <alignment wrapText="1"/>
    </xf>
    <xf numFmtId="0" fontId="2" fillId="0" borderId="2" xfId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13" xfId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9" fillId="0" borderId="15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9" fillId="0" borderId="6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1"/>
    <xf numFmtId="0" fontId="2" fillId="0" borderId="0" xfId="1" applyAlignment="1">
      <alignment wrapText="1"/>
    </xf>
    <xf numFmtId="0" fontId="2" fillId="0" borderId="0" xfId="1" applyAlignment="1">
      <alignment vertical="center"/>
    </xf>
    <xf numFmtId="0" fontId="14" fillId="7" borderId="8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3" fillId="2" borderId="27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2" xfId="1" applyFill="1" applyBorder="1" applyAlignment="1">
      <alignment horizontal="left" vertical="center"/>
    </xf>
    <xf numFmtId="0" fontId="22" fillId="6" borderId="30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justify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justify" vertical="center" wrapText="1"/>
    </xf>
    <xf numFmtId="0" fontId="2" fillId="6" borderId="31" xfId="1" applyFill="1" applyBorder="1" applyAlignment="1">
      <alignment horizontal="justify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justify" vertical="center" wrapText="1"/>
    </xf>
    <xf numFmtId="0" fontId="2" fillId="6" borderId="0" xfId="1" applyFill="1" applyBorder="1" applyAlignment="1">
      <alignment horizontal="justify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6" xfId="1" applyFont="1" applyBorder="1" applyAlignment="1">
      <alignment wrapText="1"/>
    </xf>
    <xf numFmtId="0" fontId="1" fillId="8" borderId="0" xfId="0" applyFont="1" applyFill="1" applyAlignment="1">
      <alignment wrapText="1"/>
    </xf>
    <xf numFmtId="0" fontId="11" fillId="0" borderId="6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1" applyFont="1" applyFill="1" applyBorder="1"/>
    <xf numFmtId="0" fontId="8" fillId="0" borderId="11" xfId="0" applyFont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2" fillId="0" borderId="2" xfId="1" applyBorder="1" applyAlignment="1">
      <alignment vertical="top" wrapText="1"/>
    </xf>
    <xf numFmtId="0" fontId="14" fillId="7" borderId="5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58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Inherit"/>
        <scheme val="none"/>
      </font>
      <fill>
        <patternFill patternType="solid">
          <fgColor indexed="64"/>
          <bgColor rgb="FFFFFFFF"/>
        </patternFill>
      </fill>
      <alignment horizontal="justify" vertical="center" textRotation="0" wrapText="1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42424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justify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42424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justify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42424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42424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strike val="0"/>
        <outline val="0"/>
        <shadow val="0"/>
        <vertAlign val="baseline"/>
        <sz val="12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 Narrow"/>
        <family val="2"/>
        <scheme val="none"/>
      </font>
      <fill>
        <patternFill patternType="none">
          <fgColor indexed="64"/>
          <bgColor auto="1"/>
        </patternFill>
      </fill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alignment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539ADE-F4E7-4281-999B-AA172B994264}" name="Tabla4" displayName="Tabla4" ref="C4:I87" totalsRowShown="0" headerRowDxfId="57" dataDxfId="55" headerRowBorderDxfId="56" tableBorderDxfId="54">
  <autoFilter ref="C4:I87" xr:uid="{D1539ADE-F4E7-4281-999B-AA172B994264}"/>
  <sortState xmlns:xlrd2="http://schemas.microsoft.com/office/spreadsheetml/2017/richdata2" ref="C5:I87">
    <sortCondition ref="I4:I87"/>
  </sortState>
  <tableColumns count="7">
    <tableColumn id="1" xr3:uid="{F795BA83-CEC6-417A-951A-C2EF3C3BB6C7}" name="Nombre" dataDxfId="53"/>
    <tableColumn id="2" xr3:uid="{BA325EDF-3577-4283-A7B2-2DFD4E3E1E6F}" name="Cargo" dataDxfId="52"/>
    <tableColumn id="3" xr3:uid="{8A93B486-981D-446B-AE28-C3CD23E9E2D7}" name="Entidad" dataDxfId="51"/>
    <tableColumn id="4" xr3:uid="{EEED6821-DF1B-405F-8F37-5ADAF57DCA99}" name="Correo" dataDxfId="50" dataCellStyle="Hipervínculo"/>
    <tableColumn id="6" xr3:uid="{2A15B1EC-DFAE-4A93-8235-B3ECCADA14C8}" name="cuidad" dataDxfId="49"/>
    <tableColumn id="8" xr3:uid="{1E055C87-D52C-4551-8C12-30D78B100348}" name="Columna1" dataDxfId="48">
      <calculatedColumnFormula>CONCATENATE(Tabla4[[#This Row],[Nombre]],"
",Tabla4[[#This Row],[Cargo]],"
",Tabla4[[#This Row],[Entidad]])</calculatedColumnFormula>
    </tableColumn>
    <tableColumn id="7" xr3:uid="{E1BF2526-095C-4092-98FE-8F17690466F7}" name="Columna2" dataDxfId="47">
      <calculatedColumnFormula>CONCATENATE(Tabla4[[#This Row],[Columna1]],Tabla4[[#This Row],[Correo]],)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A1F1E-6F46-4FF6-9EC0-792F1F09460D}" name="Tabla2" displayName="Tabla2" ref="B3:D4" totalsRowShown="0">
  <autoFilter ref="B3:D4" xr:uid="{428A1F1E-6F46-4FF6-9EC0-792F1F09460D}"/>
  <tableColumns count="3">
    <tableColumn id="1" xr3:uid="{24038758-C4A6-4C1C-B5A5-29979A15A1FC}" name="Columna1" dataDxfId="46"/>
    <tableColumn id="2" xr3:uid="{21DC0F67-7C62-4D56-9D0F-14F396629163}" name="Columna2" dataCellStyle="Hipervínculo"/>
    <tableColumn id="3" xr3:uid="{4E2DB3F7-5216-4C60-898F-F05F0C507D55}" name="Columna3" dataDxfId="45">
      <calculatedColumnFormula>+UPPER(B4)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060C5-B8C3-4228-BB3A-B6E4B387FF50}" name="Tabla5" displayName="Tabla5" ref="B4:H27" totalsRowShown="0" headerRowDxfId="44" headerRowBorderDxfId="43" tableBorderDxfId="42">
  <autoFilter ref="B4:H27" xr:uid="{147060C5-B8C3-4228-BB3A-B6E4B387FF50}"/>
  <sortState xmlns:xlrd2="http://schemas.microsoft.com/office/spreadsheetml/2017/richdata2" ref="B5:H27">
    <sortCondition ref="H4:H27"/>
  </sortState>
  <tableColumns count="7">
    <tableColumn id="1" xr3:uid="{B3A1BB59-1ACC-4693-A249-61418385FE7B}" name="Nombre" dataDxfId="41"/>
    <tableColumn id="2" xr3:uid="{C0D78210-00E6-4A7F-AF9C-7A375150A7A6}" name="Cargo" dataDxfId="40"/>
    <tableColumn id="3" xr3:uid="{28C024CE-57A4-4654-A2CD-CF6DA7449EDA}" name="Entidad" dataDxfId="39"/>
    <tableColumn id="4" xr3:uid="{9851141D-978C-40AC-BA86-5F6F16146360}" name="Correo" dataDxfId="38" dataCellStyle="Hipervínculo"/>
    <tableColumn id="6" xr3:uid="{BE5391D5-488C-41EB-8080-77F406D47946}" name="cuidad" dataDxfId="37"/>
    <tableColumn id="8" xr3:uid="{2D850089-7F89-4672-A689-C34DD694808A}" name="Columna1" dataDxfId="36">
      <calculatedColumnFormula>CONCATENATE(Tabla5[[#This Row],[Nombre]],"
",Tabla5[[#This Row],[Cargo]],"
",Tabla5[[#This Row],[Entidad]])</calculatedColumnFormula>
    </tableColumn>
    <tableColumn id="5" xr3:uid="{4887A547-D2E3-46EB-BF36-82C4DB3B1F50}" name="Columna2" dataDxfId="35">
      <calculatedColumnFormula>CONCATENATE(Tabla5[[#This Row],[Columna1]],"
",Tabla5[[#This Row],[Correo]],)</calculatedColumnFormula>
    </tableColumn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F385F2-C6D8-46AC-9D86-D38DCE864E55}" name="Tabla3" displayName="Tabla3" ref="B1:H20" totalsRowShown="0" headerRowDxfId="34" dataDxfId="33" tableBorderDxfId="32">
  <autoFilter ref="B1:H20" xr:uid="{EBF385F2-C6D8-46AC-9D86-D38DCE864E55}"/>
  <sortState xmlns:xlrd2="http://schemas.microsoft.com/office/spreadsheetml/2017/richdata2" ref="B2:H20">
    <sortCondition ref="H1:H20"/>
  </sortState>
  <tableColumns count="7">
    <tableColumn id="1" xr3:uid="{0AF59629-1C2A-476F-84C6-51213E5E62F2}" name="ITEM" dataDxfId="31"/>
    <tableColumn id="2" xr3:uid="{077E874D-ACE2-486A-95B8-848E0261AE97}" name="ASOCIACIONES" dataDxfId="30"/>
    <tableColumn id="3" xr3:uid="{CA2BD123-A402-42F4-B306-95CC1A0ADA23}" name="REPRESENTANTE LEGAL " dataDxfId="29"/>
    <tableColumn id="4" xr3:uid="{2A00890E-CF7D-4B47-88EE-D8BBD69D8580}" name="CORREO " dataDxfId="28" dataCellStyle="Hipervínculo"/>
    <tableColumn id="9" xr3:uid="{41AB2264-A245-40C6-8BD5-3EF873D7F4A3}" name="DATOS " dataDxfId="27">
      <calculatedColumnFormula>CONCATENATE(Tabla3[[#This Row],[ASOCIACIONES]],"
",Tabla3[[#This Row],[REPRESENTANTE LEGAL ]],"
",)</calculatedColumnFormula>
    </tableColumn>
    <tableColumn id="5" xr3:uid="{9BBBC380-B366-4095-B23B-E21DA2FD3C77}" name="Columna1" dataDxfId="26">
      <calculatedColumnFormula>+UPPER(Tabla3[[#This Row],[DATOS ]])</calculatedColumnFormula>
    </tableColumn>
    <tableColumn id="6" xr3:uid="{024C921F-F1CD-408A-B83A-F7915DF935D7}" name="Columna2" dataDxfId="25">
      <calculatedColumnFormula>CONCATENATE(Tabla3[[#This Row],[Columna1]],"
",Tabla3[[#This Row],[CORREO ]],)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67BD1B-4ECC-494B-8B70-DFBBE4FA5A21}" name="Tabla1" displayName="Tabla1" ref="B2:H11" totalsRowShown="0" headerRowDxfId="24" headerRowBorderDxfId="23" tableBorderDxfId="22">
  <autoFilter ref="B2:H11" xr:uid="{0A67BD1B-4ECC-494B-8B70-DFBBE4FA5A21}"/>
  <sortState xmlns:xlrd2="http://schemas.microsoft.com/office/spreadsheetml/2017/richdata2" ref="B3:H11">
    <sortCondition ref="H2:H11"/>
  </sortState>
  <tableColumns count="7">
    <tableColumn id="1" xr3:uid="{9B8FC8CA-BC0F-41A1-9F5B-35CA304B9424}" name="ÍTEM" dataDxfId="21"/>
    <tableColumn id="2" xr3:uid="{286F4CB4-F6D4-4EE8-AC55-BC5E93F0C10F}" name="NOMBRES Y APELLIDOS" dataDxfId="20"/>
    <tableColumn id="3" xr3:uid="{55B11161-1626-4F8B-86ED-9EE99B6E0275}" name="CARGO" dataDxfId="19"/>
    <tableColumn id="4" xr3:uid="{C7DAEC64-E6BE-4665-96D4-85FB4284432B}" name="CORREO ELECTRÓNICO" dataDxfId="18"/>
    <tableColumn id="6" xr3:uid="{3AE35693-53B9-4390-B358-A9EE6F4DC3C1}" name="Columna1" dataDxfId="17">
      <calculatedColumnFormula>CONCATENATE(Tabla1[[#This Row],[NOMBRES Y APELLIDOS]],"
",Tabla1[[#This Row],[CARGO]],"
")</calculatedColumnFormula>
    </tableColumn>
    <tableColumn id="7" xr3:uid="{6DEC2E1E-C88E-4D4F-9D43-1FEB7D2DB81D}" name="Columna3" dataDxfId="16">
      <calculatedColumnFormula>UPPER(Tabla1[[#This Row],[Columna1]])</calculatedColumnFormula>
    </tableColumn>
    <tableColumn id="5" xr3:uid="{8A0D7501-7AD9-4734-947D-8C095B831EAF}" name="Columna4" dataDxfId="15">
      <calculatedColumnFormula>CONCATENATE(Tabla1[[#This Row],[Columna3]],"
",Tabla1[[#This Row],[CORREO ELECTRÓNICO]],)</calculatedColumnFormula>
    </tableColumn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7AFD4B-D7D8-4BCC-BC75-2A1E8F51F1EE}" name="Tabla7" displayName="Tabla7" ref="B3:G27" totalsRowShown="0" headerRowDxfId="14" dataDxfId="12" headerRowBorderDxfId="13" tableBorderDxfId="11">
  <autoFilter ref="B3:G27" xr:uid="{B77AFD4B-D7D8-4BCC-BC75-2A1E8F51F1EE}">
    <filterColumn colId="3">
      <filters>
        <filter val="18001 - FLORENCIA"/>
      </filters>
    </filterColumn>
  </autoFilter>
  <sortState xmlns:xlrd2="http://schemas.microsoft.com/office/spreadsheetml/2017/richdata2" ref="B4:G27">
    <sortCondition ref="B3:B27"/>
  </sortState>
  <tableColumns count="6">
    <tableColumn id="2" xr3:uid="{357847A2-1423-41B3-B951-520CAE7DF396}" name="Nombre" dataDxfId="10"/>
    <tableColumn id="1" xr3:uid="{845688AF-5EF5-4F69-A815-5A0A88E59013}" name="Entidad" dataDxfId="9"/>
    <tableColumn id="6" xr3:uid="{042ADDF3-2209-4402-9DE6-432D36633956}" name="Correo" dataDxfId="8"/>
    <tableColumn id="8" xr3:uid="{D30C3F12-983D-4BC4-93DB-4981D905296A}" name="cuidad" dataDxfId="7"/>
    <tableColumn id="10" xr3:uid="{34CDBF57-B899-45DF-B39E-264110E784A0}" name="0" dataDxfId="6">
      <calculatedColumnFormula>CONCATENATE(Tabla7[[#This Row],[Nombre]],"
",Tabla7[[#This Row],[Entidad]],"
",)</calculatedColumnFormula>
    </tableColumn>
    <tableColumn id="3" xr3:uid="{6002ECF2-A44D-4B49-8E3D-137D697A24B6}" name="1" dataDxfId="5">
      <calculatedColumnFormula>CONCATENATE(Tabla7[[#This Row],[0]],"",Tabla7[[#This Row],[Correo]],)</calculatedColumnFormula>
    </tableColumn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CD2D84-780A-485C-A592-B1F9AE193E00}" name="Tabla6" displayName="Tabla6" ref="A2:E24" totalsRowShown="0">
  <autoFilter ref="A2:E24" xr:uid="{76CD2D84-780A-485C-A592-B1F9AE193E00}"/>
  <sortState xmlns:xlrd2="http://schemas.microsoft.com/office/spreadsheetml/2017/richdata2" ref="A3:E21">
    <sortCondition ref="E2:E21"/>
  </sortState>
  <tableColumns count="5">
    <tableColumn id="1" xr3:uid="{5E827985-8863-4CB3-B89F-F308F65A8CBD}" name="Columna1" dataDxfId="4"/>
    <tableColumn id="2" xr3:uid="{83E77260-D8D8-4691-A0B0-3EFEC7410DC7}" name="Nombre" dataDxfId="3"/>
    <tableColumn id="3" xr3:uid="{EE2D2CB6-171D-43B3-9463-E31334F8AB97}" name="Columna2" dataDxfId="2" dataCellStyle="Hipervínculo"/>
    <tableColumn id="4" xr3:uid="{EACCA32F-300C-4FC8-8EF1-2550E1ED7760}" name="Columna3" dataDxfId="1">
      <calculatedColumnFormula>+UPPER(Tabla6[[#This Row],[Nombre]])</calculatedColumnFormula>
    </tableColumn>
    <tableColumn id="5" xr3:uid="{22EDFC8C-2809-42A7-8C17-3751B67B7EB1}" name="Columna4" dataDxfId="0">
      <calculatedColumnFormula>CONCATENATE(Tabla6[[#This Row],[Columna3]],"
",Tabla6[[#This Row],[Columna2]],
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sciplinario@caqueta.gov.co" TargetMode="External"/><Relationship Id="rId21" Type="http://schemas.openxmlformats.org/officeDocument/2006/relationships/hyperlink" Target="mailto:educacion@caqueta.gov.co" TargetMode="External"/><Relationship Id="rId42" Type="http://schemas.openxmlformats.org/officeDocument/2006/relationships/hyperlink" Target="mailto:wiljoanmvz77@gmail.com" TargetMode="External"/><Relationship Id="rId47" Type="http://schemas.openxmlformats.org/officeDocument/2006/relationships/hyperlink" Target="mailto:william_2011_sanchez@hotmail.com" TargetMode="External"/><Relationship Id="rId63" Type="http://schemas.openxmlformats.org/officeDocument/2006/relationships/hyperlink" Target="mailto:contactenos@cartagenadelchaira-caqueta.gov.co" TargetMode="External"/><Relationship Id="rId68" Type="http://schemas.openxmlformats.org/officeDocument/2006/relationships/hyperlink" Target="mailto:concejal5@concejo-florencia-caqueta.gov.co" TargetMode="External"/><Relationship Id="rId84" Type="http://schemas.openxmlformats.org/officeDocument/2006/relationships/hyperlink" Target="mailto:contacto@personeriaflorencia.gov.co" TargetMode="External"/><Relationship Id="rId16" Type="http://schemas.openxmlformats.org/officeDocument/2006/relationships/hyperlink" Target="mailto:prensa@caqueta.gov.co" TargetMode="External"/><Relationship Id="rId11" Type="http://schemas.openxmlformats.org/officeDocument/2006/relationships/hyperlink" Target="mailto:salud@caqueta.gov.co" TargetMode="External"/><Relationship Id="rId32" Type="http://schemas.openxmlformats.org/officeDocument/2006/relationships/hyperlink" Target="mailto:Gobierno@caqueta.gov.co" TargetMode="External"/><Relationship Id="rId37" Type="http://schemas.openxmlformats.org/officeDocument/2006/relationships/hyperlink" Target="mailto:educaci&#243;n@caqueta.gov.co" TargetMode="External"/><Relationship Id="rId53" Type="http://schemas.openxmlformats.org/officeDocument/2006/relationships/hyperlink" Target="mailto:contactenos@lamontanita-caqueta.gov.co" TargetMode="External"/><Relationship Id="rId58" Type="http://schemas.openxmlformats.org/officeDocument/2006/relationships/hyperlink" Target="mailto:contactenos@sanvicentedelcaguan-caqueta.gov.co" TargetMode="External"/><Relationship Id="rId74" Type="http://schemas.openxmlformats.org/officeDocument/2006/relationships/hyperlink" Target="mailto:primeravicepresidencia@concejo-florencia-caqueta.gov.co" TargetMode="External"/><Relationship Id="rId79" Type="http://schemas.openxmlformats.org/officeDocument/2006/relationships/hyperlink" Target="mailto:concejal6@concejo-florencia-caqueta.gov.co" TargetMode="External"/><Relationship Id="rId5" Type="http://schemas.openxmlformats.org/officeDocument/2006/relationships/hyperlink" Target="mailto:infraestructura@caqueta.gov.co" TargetMode="External"/><Relationship Id="rId19" Type="http://schemas.openxmlformats.org/officeDocument/2006/relationships/hyperlink" Target="mailto:rentas@caqueta.gov.co" TargetMode="External"/><Relationship Id="rId14" Type="http://schemas.openxmlformats.org/officeDocument/2006/relationships/hyperlink" Target="mailto:juridica@caqueta.gov.co" TargetMode="External"/><Relationship Id="rId22" Type="http://schemas.openxmlformats.org/officeDocument/2006/relationships/hyperlink" Target="mailto:presupuesto@caqueta.gov.co" TargetMode="External"/><Relationship Id="rId27" Type="http://schemas.openxmlformats.org/officeDocument/2006/relationships/hyperlink" Target="mailto:tic@caqueta.gov.co" TargetMode="External"/><Relationship Id="rId30" Type="http://schemas.openxmlformats.org/officeDocument/2006/relationships/hyperlink" Target="mailto:tesoreria@caqueta.gov.co" TargetMode="External"/><Relationship Id="rId35" Type="http://schemas.openxmlformats.org/officeDocument/2006/relationships/hyperlink" Target="mailto:gobernado@caqueta.gov.co" TargetMode="External"/><Relationship Id="rId43" Type="http://schemas.openxmlformats.org/officeDocument/2006/relationships/hyperlink" Target="mailto:carlosarturomayorgamora@gmail.com" TargetMode="External"/><Relationship Id="rId48" Type="http://schemas.openxmlformats.org/officeDocument/2006/relationships/hyperlink" Target="mailto:asamblea@caqueta.gov.co" TargetMode="External"/><Relationship Id="rId56" Type="http://schemas.openxmlformats.org/officeDocument/2006/relationships/hyperlink" Target="mailto:despachoalcalde@puertorico-caqueta.gov.co" TargetMode="External"/><Relationship Id="rId64" Type="http://schemas.openxmlformats.org/officeDocument/2006/relationships/hyperlink" Target="mailto:alcaldia@curillo-caqueta.gov.co" TargetMode="External"/><Relationship Id="rId69" Type="http://schemas.openxmlformats.org/officeDocument/2006/relationships/hyperlink" Target="mailto:concejal9@concejo-florencia-caqueta.gov.co" TargetMode="External"/><Relationship Id="rId77" Type="http://schemas.openxmlformats.org/officeDocument/2006/relationships/hyperlink" Target="mailto:concejal2@concejo-florencia-caqueta.gov.co" TargetMode="External"/><Relationship Id="rId8" Type="http://schemas.openxmlformats.org/officeDocument/2006/relationships/hyperlink" Target="mailto:general@caqueta.gov.co" TargetMode="External"/><Relationship Id="rId51" Type="http://schemas.openxmlformats.org/officeDocument/2006/relationships/hyperlink" Target="mailto:alcaldia@elpaujil-caqueta.gov.co" TargetMode="External"/><Relationship Id="rId72" Type="http://schemas.openxmlformats.org/officeDocument/2006/relationships/hyperlink" Target="mailto:concejal8@concejo-florencia-caqueta.gov.co" TargetMode="External"/><Relationship Id="rId80" Type="http://schemas.openxmlformats.org/officeDocument/2006/relationships/hyperlink" Target="mailto:mantenimiento@concejo-florencia-caqueta.gov.co" TargetMode="External"/><Relationship Id="rId85" Type="http://schemas.openxmlformats.org/officeDocument/2006/relationships/hyperlink" Target="mailto:miguelangelsecobras@gmail.com" TargetMode="External"/><Relationship Id="rId3" Type="http://schemas.openxmlformats.org/officeDocument/2006/relationships/hyperlink" Target="mailto:gobierno@caqueta.gov.co" TargetMode="External"/><Relationship Id="rId12" Type="http://schemas.openxmlformats.org/officeDocument/2006/relationships/hyperlink" Target="mailto:contratacion@caqueta.gov.co" TargetMode="External"/><Relationship Id="rId17" Type="http://schemas.openxmlformats.org/officeDocument/2006/relationships/hyperlink" Target="mailto:icdt@caqueta.gov.co" TargetMode="External"/><Relationship Id="rId25" Type="http://schemas.openxmlformats.org/officeDocument/2006/relationships/hyperlink" Target="mailto:salud@caqueta.gov.co" TargetMode="External"/><Relationship Id="rId33" Type="http://schemas.openxmlformats.org/officeDocument/2006/relationships/hyperlink" Target="mailto:gobierno@caqueta.gov.co" TargetMode="External"/><Relationship Id="rId38" Type="http://schemas.openxmlformats.org/officeDocument/2006/relationships/hyperlink" Target="mailto:general@caqueta.gov.co" TargetMode="External"/><Relationship Id="rId46" Type="http://schemas.openxmlformats.org/officeDocument/2006/relationships/hyperlink" Target="mailto:acened3@yahoo.es" TargetMode="External"/><Relationship Id="rId59" Type="http://schemas.openxmlformats.org/officeDocument/2006/relationships/hyperlink" Target="mailto:contactenos@solano-caqueta.gov.co" TargetMode="External"/><Relationship Id="rId67" Type="http://schemas.openxmlformats.org/officeDocument/2006/relationships/hyperlink" Target="mailto:concejal10@concejo-florencia-caqueta.gov.co" TargetMode="External"/><Relationship Id="rId20" Type="http://schemas.openxmlformats.org/officeDocument/2006/relationships/hyperlink" Target="mailto:educacion@caqueta.gov.co" TargetMode="External"/><Relationship Id="rId41" Type="http://schemas.openxmlformats.org/officeDocument/2006/relationships/hyperlink" Target="mailto:riguar@yahoo.es" TargetMode="External"/><Relationship Id="rId54" Type="http://schemas.openxmlformats.org/officeDocument/2006/relationships/hyperlink" Target="mailto:nayivelopez@yahoo.es" TargetMode="External"/><Relationship Id="rId62" Type="http://schemas.openxmlformats.org/officeDocument/2006/relationships/hyperlink" Target="mailto:alcaldia@belendelosandaquies-caqueta.gov.co" TargetMode="External"/><Relationship Id="rId70" Type="http://schemas.openxmlformats.org/officeDocument/2006/relationships/hyperlink" Target="mailto:concejal4@concejo-florencia-caqueta.gov.co" TargetMode="External"/><Relationship Id="rId75" Type="http://schemas.openxmlformats.org/officeDocument/2006/relationships/hyperlink" Target="mailto:silvaca1788@hotmail.com" TargetMode="External"/><Relationship Id="rId83" Type="http://schemas.openxmlformats.org/officeDocument/2006/relationships/hyperlink" Target="mailto:sistemas@concejo-florencia-caqueta.gov.co" TargetMode="External"/><Relationship Id="rId88" Type="http://schemas.openxmlformats.org/officeDocument/2006/relationships/table" Target="../tables/table1.xml"/><Relationship Id="rId1" Type="http://schemas.openxmlformats.org/officeDocument/2006/relationships/hyperlink" Target="mailto:mauroozapata@hotmail.com" TargetMode="External"/><Relationship Id="rId6" Type="http://schemas.openxmlformats.org/officeDocument/2006/relationships/hyperlink" Target="mailto:agricultura@caqueta.gov.co" TargetMode="External"/><Relationship Id="rId15" Type="http://schemas.openxmlformats.org/officeDocument/2006/relationships/hyperlink" Target="mailto:educacion@caqueta.gov.co" TargetMode="External"/><Relationship Id="rId23" Type="http://schemas.openxmlformats.org/officeDocument/2006/relationships/hyperlink" Target="mailto:transporte@caqueta.gov.co" TargetMode="External"/><Relationship Id="rId28" Type="http://schemas.openxmlformats.org/officeDocument/2006/relationships/hyperlink" Target="mailto:gobernador@caqueta.gov.co" TargetMode="External"/><Relationship Id="rId36" Type="http://schemas.openxmlformats.org/officeDocument/2006/relationships/hyperlink" Target="mailto:gobernador@caqueta.gov.co" TargetMode="External"/><Relationship Id="rId49" Type="http://schemas.openxmlformats.org/officeDocument/2006/relationships/hyperlink" Target="mailto:cesartorresasamblea@gmail.com" TargetMode="External"/><Relationship Id="rId57" Type="http://schemas.openxmlformats.org/officeDocument/2006/relationships/hyperlink" Target="mailto:alcaldia@sanjosedelfragua-caqueta.gov.co" TargetMode="External"/><Relationship Id="rId10" Type="http://schemas.openxmlformats.org/officeDocument/2006/relationships/hyperlink" Target="mailto:salud@caqueta.gov.co" TargetMode="External"/><Relationship Id="rId31" Type="http://schemas.openxmlformats.org/officeDocument/2006/relationships/hyperlink" Target="mailto:hacienda@caqueta.gov.co" TargetMode="External"/><Relationship Id="rId44" Type="http://schemas.openxmlformats.org/officeDocument/2006/relationships/hyperlink" Target="mailto:elmecla1@hotmail.com" TargetMode="External"/><Relationship Id="rId52" Type="http://schemas.openxmlformats.org/officeDocument/2006/relationships/hyperlink" Target="mailto:despacho@florencia-caqueta.gov.co" TargetMode="External"/><Relationship Id="rId60" Type="http://schemas.openxmlformats.org/officeDocument/2006/relationships/hyperlink" Target="mailto:alcaldia@solita-caqueta.gov.co" TargetMode="External"/><Relationship Id="rId65" Type="http://schemas.openxmlformats.org/officeDocument/2006/relationships/hyperlink" Target="mailto:concejal3@concejo-florencia-caqueta.gov.co" TargetMode="External"/><Relationship Id="rId73" Type="http://schemas.openxmlformats.org/officeDocument/2006/relationships/hyperlink" Target="mailto:concejal1@concejo-florencia-caqueta.gov.co" TargetMode="External"/><Relationship Id="rId78" Type="http://schemas.openxmlformats.org/officeDocument/2006/relationships/hyperlink" Target="mailto:segundavicepresidencia@concejo-florencia-caqueta.gov.co" TargetMode="External"/><Relationship Id="rId81" Type="http://schemas.openxmlformats.org/officeDocument/2006/relationships/hyperlink" Target="mailto:concejo@concejo-florencia-caqueta.gov.co" TargetMode="External"/><Relationship Id="rId86" Type="http://schemas.openxmlformats.org/officeDocument/2006/relationships/hyperlink" Target="mailto:educacion@caqueta.gov.co" TargetMode="External"/><Relationship Id="rId4" Type="http://schemas.openxmlformats.org/officeDocument/2006/relationships/hyperlink" Target="mailto:hacienda@caqueta.gov.co" TargetMode="External"/><Relationship Id="rId9" Type="http://schemas.openxmlformats.org/officeDocument/2006/relationships/hyperlink" Target="mailto:planeacion@caqueta.gov.co" TargetMode="External"/><Relationship Id="rId13" Type="http://schemas.openxmlformats.org/officeDocument/2006/relationships/hyperlink" Target="mailto:humanos@caqueta.gov.co" TargetMode="External"/><Relationship Id="rId18" Type="http://schemas.openxmlformats.org/officeDocument/2006/relationships/hyperlink" Target="mailto:educativa@caqueta.gov.co" TargetMode="External"/><Relationship Id="rId39" Type="http://schemas.openxmlformats.org/officeDocument/2006/relationships/hyperlink" Target="mailto:caroncha3@hotmail.com" TargetMode="External"/><Relationship Id="rId34" Type="http://schemas.openxmlformats.org/officeDocument/2006/relationships/hyperlink" Target="mailto:hacienda@caqueta.gov.co" TargetMode="External"/><Relationship Id="rId50" Type="http://schemas.openxmlformats.org/officeDocument/2006/relationships/hyperlink" Target="mailto:alcaldia@eldoncello-caqueta.gov.co" TargetMode="External"/><Relationship Id="rId55" Type="http://schemas.openxmlformats.org/officeDocument/2006/relationships/hyperlink" Target="mailto:hernan.fc@hotmail.com" TargetMode="External"/><Relationship Id="rId76" Type="http://schemas.openxmlformats.org/officeDocument/2006/relationships/hyperlink" Target="mailto:concejal11@concejo-florencia-caqueta.gov.co" TargetMode="External"/><Relationship Id="rId7" Type="http://schemas.openxmlformats.org/officeDocument/2006/relationships/hyperlink" Target="mailto:educacion@caqueta.gov.co" TargetMode="External"/><Relationship Id="rId71" Type="http://schemas.openxmlformats.org/officeDocument/2006/relationships/hyperlink" Target="mailto:jovagu1975@hotmail.com" TargetMode="External"/><Relationship Id="rId2" Type="http://schemas.openxmlformats.org/officeDocument/2006/relationships/hyperlink" Target="mailto:privada@caqueta.gov.co" TargetMode="External"/><Relationship Id="rId29" Type="http://schemas.openxmlformats.org/officeDocument/2006/relationships/hyperlink" Target="mailto:privada@caqueta.gov.co" TargetMode="External"/><Relationship Id="rId24" Type="http://schemas.openxmlformats.org/officeDocument/2006/relationships/hyperlink" Target="mailto:servicios@caqueta.gov.co" TargetMode="External"/><Relationship Id="rId40" Type="http://schemas.openxmlformats.org/officeDocument/2006/relationships/hyperlink" Target="mailto:libetgutierrez2476@hotmail.com" TargetMode="External"/><Relationship Id="rId45" Type="http://schemas.openxmlformats.org/officeDocument/2006/relationships/hyperlink" Target="mailto:walas.kenner@gmail.com" TargetMode="External"/><Relationship Id="rId66" Type="http://schemas.openxmlformats.org/officeDocument/2006/relationships/hyperlink" Target="mailto:presidencia@concejo-florencia-caqueta.gov.co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mailto:despachoalcalde@valparaiso-caqueta.gov.co" TargetMode="External"/><Relationship Id="rId82" Type="http://schemas.openxmlformats.org/officeDocument/2006/relationships/hyperlink" Target="mailto:alcaldia@florencia-caqueta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z-kolumbien@giz.d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vasquezv@dian.gov.co" TargetMode="External"/><Relationship Id="rId13" Type="http://schemas.openxmlformats.org/officeDocument/2006/relationships/hyperlink" Target="mailto:sec.caqueta@defensacivil.gov.co" TargetMode="External"/><Relationship Id="rId3" Type="http://schemas.openxmlformats.org/officeDocument/2006/relationships/hyperlink" Target="mailto:Bertulio.Cabrera@icbf.gov.co" TargetMode="External"/><Relationship Id="rId7" Type="http://schemas.openxmlformats.org/officeDocument/2006/relationships/hyperlink" Target="mailto:dirsec.caqueta@fiscalia.gov.co" TargetMode="External"/><Relationship Id="rId12" Type="http://schemas.openxmlformats.org/officeDocument/2006/relationships/hyperlink" Target="mailto:contactenos@electrocaqueta.com.co" TargetMode="External"/><Relationship Id="rId2" Type="http://schemas.openxmlformats.org/officeDocument/2006/relationships/hyperlink" Target="mailto:czambrano@invias.gov.co" TargetMode="External"/><Relationship Id="rId16" Type="http://schemas.openxmlformats.org/officeDocument/2006/relationships/table" Target="../tables/table3.xml"/><Relationship Id="rId1" Type="http://schemas.openxmlformats.org/officeDocument/2006/relationships/hyperlink" Target="mailto:sec.caqueta@defensacivil.gov.co" TargetMode="External"/><Relationship Id="rId6" Type="http://schemas.openxmlformats.org/officeDocument/2006/relationships/hyperlink" Target="mailto:primeraflorencia@supernotariado.gov.co" TargetMode="External"/><Relationship Id="rId11" Type="http://schemas.openxmlformats.org/officeDocument/2006/relationships/hyperlink" Target="mailto:gerencia.caquet&#225;@ica.gov.co" TargetMode="External"/><Relationship Id="rId5" Type="http://schemas.openxmlformats.org/officeDocument/2006/relationships/hyperlink" Target="mailto:segundaflorencia@supernotariado.gov.co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carlos.ramirezgil@igac.gov.co" TargetMode="External"/><Relationship Id="rId4" Type="http://schemas.openxmlformats.org/officeDocument/2006/relationships/hyperlink" Target="mailto:notificaciones.judiciales@comfaca.com" TargetMode="External"/><Relationship Id="rId9" Type="http://schemas.openxmlformats.org/officeDocument/2006/relationships/hyperlink" Target="mailto:edinson.rojas@prosperidadsocial.gov.co" TargetMode="External"/><Relationship Id="rId14" Type="http://schemas.openxmlformats.org/officeDocument/2006/relationships/hyperlink" Target="mailto:atencionalciudadano@aerocivil.gov.co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charry@cafedecolombia.com.co" TargetMode="External"/><Relationship Id="rId13" Type="http://schemas.openxmlformats.org/officeDocument/2006/relationships/hyperlink" Target="mailto:setassantodomingo@gmail.com" TargetMode="External"/><Relationship Id="rId18" Type="http://schemas.openxmlformats.org/officeDocument/2006/relationships/hyperlink" Target="mailto:asoyupguz@gmail.com" TargetMode="External"/><Relationship Id="rId3" Type="http://schemas.openxmlformats.org/officeDocument/2006/relationships/hyperlink" Target="mailto:porkcaqueta@hotmail.com" TargetMode="External"/><Relationship Id="rId21" Type="http://schemas.openxmlformats.org/officeDocument/2006/relationships/table" Target="../tables/table4.xml"/><Relationship Id="rId7" Type="http://schemas.openxmlformats.org/officeDocument/2006/relationships/hyperlink" Target="mailto:dlosadamvz@gmail.com" TargetMode="External"/><Relationship Id="rId12" Type="http://schemas.openxmlformats.org/officeDocument/2006/relationships/hyperlink" Target="mailto:florencia@agrosolidaria.org" TargetMode="External"/><Relationship Id="rId17" Type="http://schemas.openxmlformats.org/officeDocument/2006/relationships/hyperlink" Target="mailto:asociaciondechontaduro@hotmail.com" TargetMode="External"/><Relationship Id="rId2" Type="http://schemas.openxmlformats.org/officeDocument/2006/relationships/hyperlink" Target="mailto:porkcaqueta@hotmail.com" TargetMode="External"/><Relationship Id="rId16" Type="http://schemas.openxmlformats.org/officeDocument/2006/relationships/hyperlink" Target="mailto:porkcaqueta@hotmail.com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mailto:mielcaqueta@gmail.com" TargetMode="External"/><Relationship Id="rId6" Type="http://schemas.openxmlformats.org/officeDocument/2006/relationships/hyperlink" Target="mailto:acamafrut@gmail.com" TargetMode="External"/><Relationship Id="rId11" Type="http://schemas.openxmlformats.org/officeDocument/2006/relationships/hyperlink" Target="mailto:luchoch26@gmail.com" TargetMode="External"/><Relationship Id="rId5" Type="http://schemas.openxmlformats.org/officeDocument/2006/relationships/hyperlink" Target="mailto:gremialasoheca@asoheca.org" TargetMode="External"/><Relationship Id="rId15" Type="http://schemas.openxmlformats.org/officeDocument/2006/relationships/hyperlink" Target="mailto:pedrin-12@hotmail.com" TargetMode="External"/><Relationship Id="rId10" Type="http://schemas.openxmlformats.org/officeDocument/2006/relationships/hyperlink" Target="mailto:asociacionagroamazonica@gmail.com" TargetMode="External"/><Relationship Id="rId19" Type="http://schemas.openxmlformats.org/officeDocument/2006/relationships/hyperlink" Target="mailto:diegorozcog@gmail.com" TargetMode="External"/><Relationship Id="rId4" Type="http://schemas.openxmlformats.org/officeDocument/2006/relationships/hyperlink" Target="mailto:Caedpo@gmail.com" TargetMode="External"/><Relationship Id="rId9" Type="http://schemas.openxmlformats.org/officeDocument/2006/relationships/hyperlink" Target="mailto:comugan@hotmail.com" TargetMode="External"/><Relationship Id="rId14" Type="http://schemas.openxmlformats.org/officeDocument/2006/relationships/hyperlink" Target="mailto:asoecofrut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tavito_rojas0502@hotmail.com" TargetMode="External"/><Relationship Id="rId2" Type="http://schemas.openxmlformats.org/officeDocument/2006/relationships/hyperlink" Target="mailto:vacademica@uniamazonia.edu.co" TargetMode="External"/><Relationship Id="rId1" Type="http://schemas.openxmlformats.org/officeDocument/2006/relationships/hyperlink" Target="mailto:compelltda@yahoo.es" TargetMode="External"/><Relationship Id="rId6" Type="http://schemas.openxmlformats.org/officeDocument/2006/relationships/table" Target="../tables/table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naylamilena@hotmail.e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uncamag2021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lasalle@florencia.edu.co" TargetMode="External"/><Relationship Id="rId13" Type="http://schemas.openxmlformats.org/officeDocument/2006/relationships/hyperlink" Target="mailto:bellohorizonte@florencia.edu.co" TargetMode="External"/><Relationship Id="rId18" Type="http://schemas.openxmlformats.org/officeDocument/2006/relationships/hyperlink" Target="mailto:institutojeanpiaget@florencia.edu.co" TargetMode="External"/><Relationship Id="rId3" Type="http://schemas.openxmlformats.org/officeDocument/2006/relationships/hyperlink" Target="mailto:sagradoscorazones@florencia.edu.co" TargetMode="External"/><Relationship Id="rId21" Type="http://schemas.openxmlformats.org/officeDocument/2006/relationships/hyperlink" Target="mailto:florenciacentroco@poligran.edu.co" TargetMode="External"/><Relationship Id="rId7" Type="http://schemas.openxmlformats.org/officeDocument/2006/relationships/hyperlink" Target="mailto:lasalle@florencia.edu.co" TargetMode="External"/><Relationship Id="rId12" Type="http://schemas.openxmlformats.org/officeDocument/2006/relationships/hyperlink" Target="mailto:ciudadela@florencia.edu.co" TargetMode="External"/><Relationship Id="rId17" Type="http://schemas.openxmlformats.org/officeDocument/2006/relationships/hyperlink" Target="mailto:domingosavio@florencia.edu.co" TargetMode="External"/><Relationship Id="rId2" Type="http://schemas.openxmlformats.org/officeDocument/2006/relationships/hyperlink" Target="mailto:sanfrancisco@florencia.edu.co" TargetMode="External"/><Relationship Id="rId16" Type="http://schemas.openxmlformats.org/officeDocument/2006/relationships/hyperlink" Target="mailto:buinaima@florencia.edu.co" TargetMode="External"/><Relationship Id="rId20" Type="http://schemas.openxmlformats.org/officeDocument/2006/relationships/hyperlink" Target="mailto:servicioalciudadano@sena.edu.co&#160;&#8203;judicialcaqueta@sena.edu.co" TargetMode="External"/><Relationship Id="rId1" Type="http://schemas.openxmlformats.org/officeDocument/2006/relationships/hyperlink" Target="mailto:tecnicoindustrial@florencia.edu.co" TargetMode="External"/><Relationship Id="rId6" Type="http://schemas.openxmlformats.org/officeDocument/2006/relationships/hyperlink" Target="mailto:losandes@florencia.edu.co" TargetMode="External"/><Relationship Id="rId11" Type="http://schemas.openxmlformats.org/officeDocument/2006/relationships/hyperlink" Target="mailto:jegaitan@florencia.edu.co" TargetMode="External"/><Relationship Id="rId24" Type="http://schemas.openxmlformats.org/officeDocument/2006/relationships/table" Target="../tables/table7.xml"/><Relationship Id="rId5" Type="http://schemas.openxmlformats.org/officeDocument/2006/relationships/hyperlink" Target="mailto:lospinos@florencia.edu.co" TargetMode="External"/><Relationship Id="rId15" Type="http://schemas.openxmlformats.org/officeDocument/2006/relationships/hyperlink" Target="mailto:antonioricaurte@florencia.edu.co" TargetMode="External"/><Relationship Id="rId23" Type="http://schemas.openxmlformats.org/officeDocument/2006/relationships/printerSettings" Target="../printerSettings/printerSettings7.bin"/><Relationship Id="rId10" Type="http://schemas.openxmlformats.org/officeDocument/2006/relationships/hyperlink" Target="mailto:migani@florencia.edu.co" TargetMode="External"/><Relationship Id="rId19" Type="http://schemas.openxmlformats.org/officeDocument/2006/relationships/hyperlink" Target="mailto:colegio@comfaca.com" TargetMode="External"/><Relationship Id="rId4" Type="http://schemas.openxmlformats.org/officeDocument/2006/relationships/hyperlink" Target="mailto:normalsuperior@florencia.edu.co" TargetMode="External"/><Relationship Id="rId9" Type="http://schemas.openxmlformats.org/officeDocument/2006/relationships/hyperlink" Target="mailto:juanxxiii@florencia.edu.co" TargetMode="External"/><Relationship Id="rId14" Type="http://schemas.openxmlformats.org/officeDocument/2006/relationships/hyperlink" Target="mailto:bus@florencia.edu.co" TargetMode="External"/><Relationship Id="rId22" Type="http://schemas.openxmlformats.org/officeDocument/2006/relationships/hyperlink" Target="mailto:florencia@unad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4:I96"/>
  <sheetViews>
    <sheetView topLeftCell="F82" zoomScale="80" zoomScaleNormal="80" workbookViewId="0">
      <selection activeCell="I87" sqref="I87"/>
    </sheetView>
  </sheetViews>
  <sheetFormatPr baseColWidth="10" defaultRowHeight="15.75"/>
  <cols>
    <col min="1" max="2" width="11.42578125" style="1"/>
    <col min="3" max="3" width="50.140625" style="1" customWidth="1"/>
    <col min="4" max="4" width="61.28515625" style="1" customWidth="1"/>
    <col min="5" max="5" width="41" style="1" customWidth="1"/>
    <col min="6" max="6" width="60" style="1" customWidth="1"/>
    <col min="7" max="7" width="21.42578125" style="1" customWidth="1"/>
    <col min="8" max="8" width="40.85546875" style="1" customWidth="1"/>
    <col min="9" max="9" width="44.140625" style="1" customWidth="1"/>
    <col min="10" max="16384" width="11.42578125" style="1"/>
  </cols>
  <sheetData>
    <row r="4" spans="1:9" ht="24.75" customHeight="1" thickBot="1">
      <c r="C4" s="61" t="s">
        <v>1</v>
      </c>
      <c r="D4" s="62" t="s">
        <v>2</v>
      </c>
      <c r="E4" s="63" t="s">
        <v>0</v>
      </c>
      <c r="F4" s="62" t="s">
        <v>3</v>
      </c>
      <c r="G4" s="64" t="s">
        <v>4</v>
      </c>
      <c r="H4" s="62" t="s">
        <v>407</v>
      </c>
      <c r="I4" s="62" t="s">
        <v>517</v>
      </c>
    </row>
    <row r="5" spans="1:9" ht="88.5" customHeight="1">
      <c r="A5" s="1">
        <v>1</v>
      </c>
      <c r="C5" s="49" t="s">
        <v>128</v>
      </c>
      <c r="D5" s="2" t="s">
        <v>293</v>
      </c>
      <c r="E5" s="17" t="s">
        <v>209</v>
      </c>
      <c r="F5" s="18" t="s">
        <v>154</v>
      </c>
      <c r="G5" s="55" t="s">
        <v>34</v>
      </c>
      <c r="H5" s="1" t="str">
        <f>CONCATENATE(Tabla4[[#This Row],[Nombre]],"
",Tabla4[[#This Row],[Cargo]],"
",Tabla4[[#This Row],[Entidad]])</f>
        <v xml:space="preserve">ADRIANA ALVAREZ LOZADA
DIRECTIVO SECRETARÍA DE SALUD
GOBERNACIÓN  DEL CAQUETÁ </v>
      </c>
      <c r="I5" s="1" t="str">
        <f>CONCATENATE(Tabla4[[#This Row],[Columna1]],Tabla4[[#This Row],[Correo]],)</f>
        <v>ADRIANA ALVAREZ LOZADA
DIRECTIVO SECRETARÍA DE SALUD
GOBERNACIÓN  DEL CAQUETÁ salud@caqueta.gov.co</v>
      </c>
    </row>
    <row r="6" spans="1:9" ht="84" customHeight="1">
      <c r="A6" s="1">
        <v>2</v>
      </c>
      <c r="C6" s="50" t="s">
        <v>86</v>
      </c>
      <c r="D6" s="4" t="s">
        <v>95</v>
      </c>
      <c r="E6" s="19" t="s">
        <v>96</v>
      </c>
      <c r="F6" s="11" t="s">
        <v>338</v>
      </c>
      <c r="G6" s="56" t="s">
        <v>34</v>
      </c>
      <c r="H6" s="1" t="str">
        <f>CONCATENATE(Tabla4[[#This Row],[Nombre]],"
",Tabla4[[#This Row],[Cargo]],"
",Tabla4[[#This Row],[Entidad]])</f>
        <v>ALVARO HERNANDEZ SALAZAR 
CONCEJAL
ALCALDÍA DEL MUNICIPIO DE FLORENCIA</v>
      </c>
      <c r="I6" s="1" t="str">
        <f>CONCATENATE(Tabla4[[#This Row],[Columna1]],Tabla4[[#This Row],[Correo]],)</f>
        <v>ALVARO HERNANDEZ SALAZAR 
CONCEJAL
ALCALDÍA DEL MUNICIPIO DE FLORENCIAconcejal8@concejo-florencia-caqueta.gov.co</v>
      </c>
    </row>
    <row r="7" spans="1:9" ht="63">
      <c r="A7" s="1">
        <v>3</v>
      </c>
      <c r="C7" s="50" t="s">
        <v>129</v>
      </c>
      <c r="D7" s="4" t="s">
        <v>103</v>
      </c>
      <c r="E7" s="19" t="s">
        <v>209</v>
      </c>
      <c r="F7" s="6" t="s">
        <v>155</v>
      </c>
      <c r="G7" s="56" t="s">
        <v>34</v>
      </c>
      <c r="H7" s="1" t="str">
        <f>CONCATENATE(Tabla4[[#This Row],[Nombre]],"
",Tabla4[[#This Row],[Cargo]],"
",Tabla4[[#This Row],[Entidad]])</f>
        <v xml:space="preserve">ANA MARIA BUSTOS RODRIGUEZ
CONTRATACION
GOBERNACIÓN  DEL CAQUETÁ </v>
      </c>
      <c r="I7" s="1" t="str">
        <f>CONCATENATE(Tabla4[[#This Row],[Columna1]],Tabla4[[#This Row],[Correo]],)</f>
        <v>ANA MARIA BUSTOS RODRIGUEZ
CONTRATACION
GOBERNACIÓN  DEL CAQUETÁ contratacion@caqueta.gov.co</v>
      </c>
    </row>
    <row r="8" spans="1:9" ht="75" customHeight="1">
      <c r="A8" s="1">
        <v>4</v>
      </c>
      <c r="C8" s="50" t="s">
        <v>126</v>
      </c>
      <c r="D8" s="4" t="s">
        <v>102</v>
      </c>
      <c r="E8" s="19" t="s">
        <v>209</v>
      </c>
      <c r="F8" s="6" t="s">
        <v>153</v>
      </c>
      <c r="G8" s="56" t="s">
        <v>34</v>
      </c>
      <c r="H8" s="1" t="str">
        <f>CONCATENATE(Tabla4[[#This Row],[Nombre]],"
",Tabla4[[#This Row],[Cargo]],"
",Tabla4[[#This Row],[Entidad]])</f>
        <v xml:space="preserve">ANCIZAR MARIN CORREA
SECRETARIO DE PLANEACION 
GOBERNACIÓN  DEL CAQUETÁ </v>
      </c>
      <c r="I8" s="1" t="str">
        <f>CONCATENATE(Tabla4[[#This Row],[Columna1]],Tabla4[[#This Row],[Correo]],)</f>
        <v>ANCIZAR MARIN CORREA
SECRETARIO DE PLANEACION 
GOBERNACIÓN  DEL CAQUETÁ planeacion@caqueta.gov.co</v>
      </c>
    </row>
    <row r="9" spans="1:9" ht="63">
      <c r="A9" s="1">
        <v>5</v>
      </c>
      <c r="C9" s="50" t="s">
        <v>282</v>
      </c>
      <c r="D9" s="3" t="s">
        <v>283</v>
      </c>
      <c r="E9" s="19" t="s">
        <v>209</v>
      </c>
      <c r="F9" s="6" t="s">
        <v>152</v>
      </c>
      <c r="G9" s="56" t="s">
        <v>34</v>
      </c>
      <c r="H9" s="1" t="str">
        <f>CONCATENATE(Tabla4[[#This Row],[Nombre]],"
",Tabla4[[#This Row],[Cargo]],"
",Tabla4[[#This Row],[Entidad]])</f>
        <v xml:space="preserve">ANGELICA ORTIZ MOLINA
SECRETARIA GENERAL
GOBERNACIÓN  DEL CAQUETÁ </v>
      </c>
      <c r="I9" s="1" t="str">
        <f>CONCATENATE(Tabla4[[#This Row],[Columna1]],Tabla4[[#This Row],[Correo]],)</f>
        <v>ANGELICA ORTIZ MOLINA
SECRETARIA GENERAL
GOBERNACIÓN  DEL CAQUETÁ general@caqueta.gov.co</v>
      </c>
    </row>
    <row r="10" spans="1:9" ht="63">
      <c r="A10" s="1">
        <v>6</v>
      </c>
      <c r="C10" s="109" t="s">
        <v>119</v>
      </c>
      <c r="D10" s="111" t="s">
        <v>5</v>
      </c>
      <c r="E10" s="112" t="s">
        <v>209</v>
      </c>
      <c r="F10" s="6" t="s">
        <v>279</v>
      </c>
      <c r="G10" s="56" t="s">
        <v>34</v>
      </c>
      <c r="H10" s="1" t="str">
        <f>CONCATENATE(Tabla4[[#This Row],[Nombre]],"
",Tabla4[[#This Row],[Cargo]],"
",Tabla4[[#This Row],[Entidad]])</f>
        <v xml:space="preserve">ARNULFO GASCA TRUJILLO
GOBERNACIÓN DEL CAQUETÁ
GOBERNACIÓN  DEL CAQUETÁ </v>
      </c>
      <c r="I10" s="1" t="str">
        <f>CONCATENATE(Tabla4[[#This Row],[Columna1]],Tabla4[[#This Row],[Correo]],)</f>
        <v>ARNULFO GASCA TRUJILLO
GOBERNACIÓN DEL CAQUETÁ
GOBERNACIÓN  DEL CAQUETÁ gobernador@caqueta.gov.co</v>
      </c>
    </row>
    <row r="11" spans="1:9" ht="78.75">
      <c r="A11" s="1">
        <v>7</v>
      </c>
      <c r="C11" s="50" t="s">
        <v>537</v>
      </c>
      <c r="D11" s="3" t="s">
        <v>280</v>
      </c>
      <c r="E11" s="19" t="s">
        <v>209</v>
      </c>
      <c r="F11" s="6" t="s">
        <v>281</v>
      </c>
      <c r="G11" s="56" t="s">
        <v>34</v>
      </c>
      <c r="H11" s="1" t="str">
        <f>CONCATENATE(Tabla4[[#This Row],[Nombre]],"
",Tabla4[[#This Row],[Cargo]],"
",Tabla4[[#This Row],[Entidad]])</f>
        <v xml:space="preserve">AURA CRISTINA PENA ROJAS
SECRETARIO - DESPACHO DEL GOBERNADOR
GOBERNACIÓN  DEL CAQUETÁ </v>
      </c>
      <c r="I11" s="1" t="str">
        <f>CONCATENATE(Tabla4[[#This Row],[Columna1]],Tabla4[[#This Row],[Correo]],)</f>
        <v>AURA CRISTINA PENA ROJAS
SECRETARIO - DESPACHO DEL GOBERNADOR
GOBERNACIÓN  DEL CAQUETÁ gobernado@caqueta.gov.co</v>
      </c>
    </row>
    <row r="12" spans="1:9" ht="78.75">
      <c r="A12" s="1">
        <v>8</v>
      </c>
      <c r="C12" s="50" t="s">
        <v>122</v>
      </c>
      <c r="D12" s="5" t="s">
        <v>289</v>
      </c>
      <c r="E12" s="19" t="s">
        <v>209</v>
      </c>
      <c r="F12" s="6" t="s">
        <v>149</v>
      </c>
      <c r="G12" s="56" t="s">
        <v>34</v>
      </c>
      <c r="H12" s="1" t="str">
        <f>CONCATENATE(Tabla4[[#This Row],[Nombre]],"
",Tabla4[[#This Row],[Cargo]],"
",Tabla4[[#This Row],[Entidad]])</f>
        <v xml:space="preserve">BETTY  RODRIGUEZ  FLOREZ
SECRETARIO DE DESPACHO - SECRETARIA DE HACIENDA
GOBERNACIÓN  DEL CAQUETÁ </v>
      </c>
      <c r="I12" s="1" t="str">
        <f>CONCATENATE(Tabla4[[#This Row],[Columna1]],Tabla4[[#This Row],[Correo]],)</f>
        <v>BETTY  RODRIGUEZ  FLOREZ
SECRETARIO DE DESPACHO - SECRETARIA DE HACIENDA
GOBERNACIÓN  DEL CAQUETÁ hacienda@caqueta.gov.co</v>
      </c>
    </row>
    <row r="13" spans="1:9" ht="78.75">
      <c r="A13" s="1">
        <v>9</v>
      </c>
      <c r="C13" s="54" t="s">
        <v>80</v>
      </c>
      <c r="D13" s="4" t="s">
        <v>95</v>
      </c>
      <c r="E13" s="19" t="s">
        <v>96</v>
      </c>
      <c r="F13" s="11" t="s">
        <v>332</v>
      </c>
      <c r="G13" s="56" t="s">
        <v>34</v>
      </c>
      <c r="H13" s="1" t="str">
        <f>CONCATENATE(Tabla4[[#This Row],[Nombre]],"
",Tabla4[[#This Row],[Cargo]],"
",Tabla4[[#This Row],[Entidad]])</f>
        <v>CAMILO PENAGOS PACHECO
CONCEJAL
ALCALDÍA DEL MUNICIPIO DE FLORENCIA</v>
      </c>
      <c r="I13" s="1" t="str">
        <f>CONCATENATE(Tabla4[[#This Row],[Columna1]],Tabla4[[#This Row],[Correo]],)</f>
        <v>CAMILO PENAGOS PACHECO
CONCEJAL
ALCALDÍA DEL MUNICIPIO DE FLORENCIAconcejal10@concejo-florencia-caqueta.gov.co</v>
      </c>
    </row>
    <row r="14" spans="1:9" ht="78.75">
      <c r="A14" s="1">
        <v>10</v>
      </c>
      <c r="C14" s="50" t="s">
        <v>92</v>
      </c>
      <c r="D14" s="4" t="s">
        <v>95</v>
      </c>
      <c r="E14" s="19" t="s">
        <v>96</v>
      </c>
      <c r="F14" s="11" t="s">
        <v>344</v>
      </c>
      <c r="G14" s="56" t="s">
        <v>34</v>
      </c>
      <c r="H14" s="1" t="str">
        <f>CONCATENATE(Tabla4[[#This Row],[Nombre]],"
",Tabla4[[#This Row],[Cargo]],"
",Tabla4[[#This Row],[Entidad]])</f>
        <v>CARLOS ARBEY RUBIANO BORDA
CONCEJAL
ALCALDÍA DEL MUNICIPIO DE FLORENCIA</v>
      </c>
      <c r="I14" s="1" t="str">
        <f>CONCATENATE(Tabla4[[#This Row],[Columna1]],Tabla4[[#This Row],[Correo]],)</f>
        <v>CARLOS ARBEY RUBIANO BORDA
CONCEJAL
ALCALDÍA DEL MUNICIPIO DE FLORENCIAconcejal11@concejo-florencia-caqueta.gov.co</v>
      </c>
    </row>
    <row r="15" spans="1:9" ht="78.75">
      <c r="A15" s="1">
        <v>11</v>
      </c>
      <c r="C15" s="52" t="s">
        <v>25</v>
      </c>
      <c r="D15" s="8" t="s">
        <v>326</v>
      </c>
      <c r="E15" s="16" t="s">
        <v>50</v>
      </c>
      <c r="F15" s="6" t="s">
        <v>13</v>
      </c>
      <c r="G15" s="58" t="s">
        <v>39</v>
      </c>
      <c r="H15" s="1" t="str">
        <f>CONCATENATE(Tabla4[[#This Row],[Nombre]],"
",Tabla4[[#This Row],[Cargo]],"
",Tabla4[[#This Row],[Entidad]])</f>
        <v>CARMENZA COLLAZOS URQUINA
ALCADESA
ALCALDÍA DE SAN JOSÉ DEL FRAGUA</v>
      </c>
      <c r="I15" s="1" t="str">
        <f>CONCATENATE(Tabla4[[#This Row],[Columna1]],Tabla4[[#This Row],[Correo]],)</f>
        <v>CARMENZA COLLAZOS URQUINA
ALCADESA
ALCALDÍA DE SAN JOSÉ DEL FRAGUAalcaldia@sanjosedelfragua-caqueta.gov.co</v>
      </c>
    </row>
    <row r="16" spans="1:9" ht="63">
      <c r="A16" s="1">
        <v>12</v>
      </c>
      <c r="C16" s="50" t="s">
        <v>139</v>
      </c>
      <c r="D16" s="4" t="s">
        <v>112</v>
      </c>
      <c r="E16" s="19" t="s">
        <v>209</v>
      </c>
      <c r="F16" s="6" t="s">
        <v>163</v>
      </c>
      <c r="G16" s="56" t="s">
        <v>34</v>
      </c>
      <c r="H16" s="1" t="str">
        <f>CONCATENATE(Tabla4[[#This Row],[Nombre]],"
",Tabla4[[#This Row],[Cargo]],"
",Tabla4[[#This Row],[Entidad]])</f>
        <v xml:space="preserve">DAVID FERNANDO RUIZ GASCA
JEFE DE PRESUPUESTO
GOBERNACIÓN  DEL CAQUETÁ </v>
      </c>
      <c r="I16" s="1" t="str">
        <f>CONCATENATE(Tabla4[[#This Row],[Columna1]],Tabla4[[#This Row],[Correo]],)</f>
        <v>DAVID FERNANDO RUIZ GASCA
JEFE DE PRESUPUESTO
GOBERNACIÓN  DEL CAQUETÁ presupuesto@caqueta.gov.co</v>
      </c>
    </row>
    <row r="17" spans="1:9" ht="63">
      <c r="A17" s="1">
        <v>13</v>
      </c>
      <c r="C17" s="50" t="s">
        <v>137</v>
      </c>
      <c r="D17" s="4" t="s">
        <v>110</v>
      </c>
      <c r="E17" s="19" t="s">
        <v>209</v>
      </c>
      <c r="F17" s="6" t="s">
        <v>151</v>
      </c>
      <c r="G17" s="56" t="s">
        <v>34</v>
      </c>
      <c r="H17" s="1" t="str">
        <f>CONCATENATE(Tabla4[[#This Row],[Nombre]],"
",Tabla4[[#This Row],[Cargo]],"
",Tabla4[[#This Row],[Entidad]])</f>
        <v xml:space="preserve">DEICY VIVIANA CEBALLOS SANDOVAL
JURIDICA EDUCACION
GOBERNACIÓN  DEL CAQUETÁ </v>
      </c>
      <c r="I17" s="1" t="str">
        <f>CONCATENATE(Tabla4[[#This Row],[Columna1]],Tabla4[[#This Row],[Correo]],)</f>
        <v>DEICY VIVIANA CEBALLOS SANDOVAL
JURIDICA EDUCACION
GOBERNACIÓN  DEL CAQUETÁ educacion@caqueta.gov.co</v>
      </c>
    </row>
    <row r="18" spans="1:9" ht="94.5">
      <c r="A18" s="1">
        <v>14</v>
      </c>
      <c r="C18" s="50" t="s">
        <v>144</v>
      </c>
      <c r="D18" s="4" t="s">
        <v>117</v>
      </c>
      <c r="E18" s="19" t="s">
        <v>209</v>
      </c>
      <c r="F18" s="6" t="s">
        <v>300</v>
      </c>
      <c r="G18" s="56" t="s">
        <v>34</v>
      </c>
      <c r="H18" s="1" t="str">
        <f>CONCATENATE(Tabla4[[#This Row],[Nombre]],"
",Tabla4[[#This Row],[Cargo]],"
",Tabla4[[#This Row],[Entidad]])</f>
        <v xml:space="preserve">DERLY ARIAS CORDOBA
JEFE CONTROL INTERNO DISCIPLINARIO
GOBERNACIÓN  DEL CAQUETÁ </v>
      </c>
      <c r="I18" s="1" t="str">
        <f>CONCATENATE(Tabla4[[#This Row],[Columna1]],Tabla4[[#This Row],[Correo]],)</f>
        <v>DERLY ARIAS CORDOBA
JEFE CONTROL INTERNO DISCIPLINARIO
GOBERNACIÓN  DEL CAQUETÁ disciplinario@caqueta.gov.co
controlinternodisciplinario@caqueta.gov.co</v>
      </c>
    </row>
    <row r="19" spans="1:9" ht="63">
      <c r="A19" s="1">
        <v>15</v>
      </c>
      <c r="C19" s="50" t="s">
        <v>89</v>
      </c>
      <c r="D19" s="4" t="s">
        <v>95</v>
      </c>
      <c r="E19" s="19" t="s">
        <v>96</v>
      </c>
      <c r="F19" s="11" t="s">
        <v>341</v>
      </c>
      <c r="G19" s="56" t="s">
        <v>34</v>
      </c>
      <c r="H19" s="1" t="str">
        <f>CONCATENATE(Tabla4[[#This Row],[Nombre]],"
",Tabla4[[#This Row],[Cargo]],"
",Tabla4[[#This Row],[Entidad]])</f>
        <v>DIEGO FELIPE SILVA CABRERA
CONCEJAL
ALCALDÍA DEL MUNICIPIO DE FLORENCIA</v>
      </c>
      <c r="I19" s="1" t="str">
        <f>CONCATENATE(Tabla4[[#This Row],[Columna1]],Tabla4[[#This Row],[Correo]],)</f>
        <v>DIEGO FELIPE SILVA CABRERA
CONCEJAL
ALCALDÍA DEL MUNICIPIO DE FLORENCIAsilvaca1788@hotmail.com</v>
      </c>
    </row>
    <row r="20" spans="1:9" ht="78.75">
      <c r="A20" s="1">
        <v>16</v>
      </c>
      <c r="C20" s="50" t="s">
        <v>319</v>
      </c>
      <c r="D20" s="4" t="s">
        <v>17</v>
      </c>
      <c r="E20" s="19" t="s">
        <v>318</v>
      </c>
      <c r="F20" s="15" t="s">
        <v>320</v>
      </c>
      <c r="G20" s="56" t="s">
        <v>321</v>
      </c>
      <c r="H20" s="1" t="str">
        <f>CONCATENATE(Tabla4[[#This Row],[Nombre]],"
",Tabla4[[#This Row],[Cargo]],"
",Tabla4[[#This Row],[Entidad]])</f>
        <v>EDILBERTO MOLINA HERNÁNDEZ
ALCALDE 
ALCALDÍA DE CARTAGENA DEL CHAIRÁ</v>
      </c>
      <c r="I20" s="1" t="str">
        <f>CONCATENATE(Tabla4[[#This Row],[Columna1]],Tabla4[[#This Row],[Correo]],)</f>
        <v>EDILBERTO MOLINA HERNÁNDEZ
ALCALDE 
ALCALDÍA DE CARTAGENA DEL CHAIRÁcontactenos@cartagenadelchaira-caqueta.gov.co</v>
      </c>
    </row>
    <row r="21" spans="1:9" ht="63">
      <c r="A21" s="1">
        <v>17</v>
      </c>
      <c r="C21" s="52" t="s">
        <v>27</v>
      </c>
      <c r="D21" s="8" t="s">
        <v>17</v>
      </c>
      <c r="E21" s="16" t="s">
        <v>51</v>
      </c>
      <c r="F21" s="6" t="s">
        <v>15</v>
      </c>
      <c r="G21" s="58" t="s">
        <v>41</v>
      </c>
      <c r="H21" s="1" t="str">
        <f>CONCATENATE(Tabla4[[#This Row],[Nombre]],"
",Tabla4[[#This Row],[Cargo]],"
",Tabla4[[#This Row],[Entidad]])</f>
        <v>EDINSON TASCON RUBIO
ALCALDE 
ALCALDÍA DE SOLANO</v>
      </c>
      <c r="I21" s="1" t="str">
        <f>CONCATENATE(Tabla4[[#This Row],[Columna1]],Tabla4[[#This Row],[Correo]],)</f>
        <v>EDINSON TASCON RUBIO
ALCALDE 
ALCALDÍA DE SOLANOcontactenos@solano-caqueta.gov.co</v>
      </c>
    </row>
    <row r="22" spans="1:9" ht="78.75">
      <c r="A22" s="1">
        <v>18</v>
      </c>
      <c r="C22" s="50" t="s">
        <v>141</v>
      </c>
      <c r="D22" s="4" t="s">
        <v>114</v>
      </c>
      <c r="E22" s="19" t="s">
        <v>209</v>
      </c>
      <c r="F22" s="6" t="s">
        <v>165</v>
      </c>
      <c r="G22" s="56" t="s">
        <v>34</v>
      </c>
      <c r="H22" s="1" t="str">
        <f>CONCATENATE(Tabla4[[#This Row],[Nombre]],"
",Tabla4[[#This Row],[Cargo]],"
",Tabla4[[#This Row],[Entidad]])</f>
        <v xml:space="preserve">EDUAR  ANDRES RIOS ZURCE
DIRECTOR  DE DESARROLLO DE SERVICIOS
GOBERNACIÓN  DEL CAQUETÁ </v>
      </c>
      <c r="I22" s="1" t="str">
        <f>CONCATENATE(Tabla4[[#This Row],[Columna1]],Tabla4[[#This Row],[Correo]],)</f>
        <v>EDUAR  ANDRES RIOS ZURCE
DIRECTOR  DE DESARROLLO DE SERVICIOS
GOBERNACIÓN  DEL CAQUETÁ servicios@caqueta.gov.co</v>
      </c>
    </row>
    <row r="23" spans="1:9" ht="78.75">
      <c r="A23" s="1">
        <v>19</v>
      </c>
      <c r="C23" s="50" t="s">
        <v>284</v>
      </c>
      <c r="D23" s="5" t="s">
        <v>285</v>
      </c>
      <c r="E23" s="19" t="s">
        <v>209</v>
      </c>
      <c r="F23" s="6" t="s">
        <v>286</v>
      </c>
      <c r="G23" s="56" t="s">
        <v>34</v>
      </c>
      <c r="H23" s="1" t="str">
        <f>CONCATENATE(Tabla4[[#This Row],[Nombre]],"
",Tabla4[[#This Row],[Cargo]],"
",Tabla4[[#This Row],[Entidad]])</f>
        <v xml:space="preserve">ERWIN CAICEDO UNI
SECRETARIO DE AMBIENTE Y DE AGRICULTURA DEPARTAMENTAL
GOBERNACIÓN  DEL CAQUETÁ </v>
      </c>
      <c r="I23" s="1" t="str">
        <f>CONCATENATE(Tabla4[[#This Row],[Columna1]],Tabla4[[#This Row],[Correo]],)</f>
        <v>ERWIN CAICEDO UNI
SECRETARIO DE AMBIENTE Y DE AGRICULTURA DEPARTAMENTAL
GOBERNACIÓN  DEL CAQUETÁ privada@caqueta.gov.co</v>
      </c>
    </row>
    <row r="24" spans="1:9" ht="78.75">
      <c r="A24" s="1">
        <v>20</v>
      </c>
      <c r="C24" s="54" t="s">
        <v>79</v>
      </c>
      <c r="D24" s="4" t="s">
        <v>95</v>
      </c>
      <c r="E24" s="19" t="s">
        <v>96</v>
      </c>
      <c r="F24" s="11" t="s">
        <v>331</v>
      </c>
      <c r="G24" s="56" t="s">
        <v>34</v>
      </c>
      <c r="H24" s="1" t="str">
        <f>CONCATENATE(Tabla4[[#This Row],[Nombre]],"
",Tabla4[[#This Row],[Cargo]],"
",Tabla4[[#This Row],[Entidad]])</f>
        <v>ESTEFANIA NUÑEZ PERDOMO
CONCEJAL
ALCALDÍA DEL MUNICIPIO DE FLORENCIA</v>
      </c>
      <c r="I24" s="1" t="str">
        <f>CONCATENATE(Tabla4[[#This Row],[Columna1]],Tabla4[[#This Row],[Correo]],)</f>
        <v>ESTEFANIA NUÑEZ PERDOMO
CONCEJAL
ALCALDÍA DEL MUNICIPIO DE FLORENCIApresidencia@concejo-florencia-caqueta.gov.co</v>
      </c>
    </row>
    <row r="25" spans="1:9" ht="78.75">
      <c r="A25" s="1">
        <v>21</v>
      </c>
      <c r="C25" s="54" t="s">
        <v>81</v>
      </c>
      <c r="D25" s="4" t="s">
        <v>95</v>
      </c>
      <c r="E25" s="19" t="s">
        <v>96</v>
      </c>
      <c r="F25" s="11" t="s">
        <v>333</v>
      </c>
      <c r="G25" s="56" t="s">
        <v>34</v>
      </c>
      <c r="H25" s="1" t="str">
        <f>CONCATENATE(Tabla4[[#This Row],[Nombre]],"
",Tabla4[[#This Row],[Cargo]],"
",Tabla4[[#This Row],[Entidad]])</f>
        <v>EYDER CIFUENTES MUÑOZ
CONCEJAL
ALCALDÍA DEL MUNICIPIO DE FLORENCIA</v>
      </c>
      <c r="I25" s="1" t="str">
        <f>CONCATENATE(Tabla4[[#This Row],[Columna1]],Tabla4[[#This Row],[Correo]],)</f>
        <v>EYDER CIFUENTES MUÑOZ
CONCEJAL
ALCALDÍA DEL MUNICIPIO DE FLORENCIAconcejal5@concejo-florencia-caqueta.gov.co</v>
      </c>
    </row>
    <row r="26" spans="1:9" ht="78.75">
      <c r="A26" s="1">
        <v>22</v>
      </c>
      <c r="C26" s="50" t="s">
        <v>87</v>
      </c>
      <c r="D26" s="4" t="s">
        <v>95</v>
      </c>
      <c r="E26" s="19" t="s">
        <v>96</v>
      </c>
      <c r="F26" s="11" t="s">
        <v>339</v>
      </c>
      <c r="G26" s="56" t="s">
        <v>34</v>
      </c>
      <c r="H26" s="1" t="str">
        <f>CONCATENATE(Tabla4[[#This Row],[Nombre]],"
",Tabla4[[#This Row],[Cargo]],"
",Tabla4[[#This Row],[Entidad]])</f>
        <v>GERSAIN  TORRES  FIGUEROA
CONCEJAL
ALCALDÍA DEL MUNICIPIO DE FLORENCIA</v>
      </c>
      <c r="I26" s="1" t="str">
        <f>CONCATENATE(Tabla4[[#This Row],[Columna1]],Tabla4[[#This Row],[Correo]],)</f>
        <v>GERSAIN  TORRES  FIGUEROA
CONCEJAL
ALCALDÍA DEL MUNICIPIO DE FLORENCIAconcejal1@concejo-florencia-caqueta.gov.co</v>
      </c>
    </row>
    <row r="27" spans="1:9" ht="78.75">
      <c r="A27" s="1">
        <v>23</v>
      </c>
      <c r="C27" s="52" t="s">
        <v>18</v>
      </c>
      <c r="D27" s="8" t="s">
        <v>17</v>
      </c>
      <c r="E27" s="16" t="s">
        <v>42</v>
      </c>
      <c r="F27" s="6" t="s">
        <v>6</v>
      </c>
      <c r="G27" s="58" t="s">
        <v>32</v>
      </c>
      <c r="H27" s="1" t="str">
        <f>CONCATENATE(Tabla4[[#This Row],[Nombre]],"
",Tabla4[[#This Row],[Cargo]],"
",Tabla4[[#This Row],[Entidad]])</f>
        <v>GERSON ENRIQUE GAVIRIA CUESTAS
ALCALDE 
ALCALDÍA DE EL DONCELLO</v>
      </c>
      <c r="I27" s="1" t="str">
        <f>CONCATENATE(Tabla4[[#This Row],[Columna1]],Tabla4[[#This Row],[Correo]],)</f>
        <v>GERSON ENRIQUE GAVIRIA CUESTAS
ALCALDE 
ALCALDÍA DE EL DONCELLOalcaldia@eldoncello-caqueta.gov.co</v>
      </c>
    </row>
    <row r="28" spans="1:9" ht="78.75">
      <c r="A28" s="1">
        <v>24</v>
      </c>
      <c r="C28" s="50" t="s">
        <v>82</v>
      </c>
      <c r="D28" s="4" t="s">
        <v>95</v>
      </c>
      <c r="E28" s="19" t="s">
        <v>96</v>
      </c>
      <c r="F28" s="11" t="s">
        <v>334</v>
      </c>
      <c r="G28" s="56" t="s">
        <v>34</v>
      </c>
      <c r="H28" s="1" t="str">
        <f>CONCATENATE(Tabla4[[#This Row],[Nombre]],"
",Tabla4[[#This Row],[Cargo]],"
",Tabla4[[#This Row],[Entidad]])</f>
        <v>GUSTAVO NEYSON  GONZALEZ
CONCEJAL
ALCALDÍA DEL MUNICIPIO DE FLORENCIA</v>
      </c>
      <c r="I28" s="1" t="str">
        <f>CONCATENATE(Tabla4[[#This Row],[Columna1]],Tabla4[[#This Row],[Correo]],)</f>
        <v>GUSTAVO NEYSON  GONZALEZ
CONCEJAL
ALCALDÍA DEL MUNICIPIO DE FLORENCIAconcejal7@concejo-florencia-caqueta.gov.co</v>
      </c>
    </row>
    <row r="29" spans="1:9" ht="63">
      <c r="A29" s="1">
        <v>25</v>
      </c>
      <c r="C29" s="50" t="s">
        <v>54</v>
      </c>
      <c r="D29" s="4" t="s">
        <v>65</v>
      </c>
      <c r="E29" s="19" t="s">
        <v>209</v>
      </c>
      <c r="F29" s="15" t="s">
        <v>68</v>
      </c>
      <c r="G29" s="56" t="s">
        <v>34</v>
      </c>
      <c r="H29" s="1" t="str">
        <f>CONCATENATE(Tabla4[[#This Row],[Nombre]],"
",Tabla4[[#This Row],[Cargo]],"
",Tabla4[[#This Row],[Entidad]])</f>
        <v xml:space="preserve">GUTIÉRREZ ARDILA LIBET AMALIA
DIPUTADA
GOBERNACIÓN  DEL CAQUETÁ </v>
      </c>
      <c r="I29" s="1" t="str">
        <f>CONCATENATE(Tabla4[[#This Row],[Columna1]],Tabla4[[#This Row],[Correo]],)</f>
        <v>GUTIÉRREZ ARDILA LIBET AMALIA
DIPUTADA
GOBERNACIÓN  DEL CAQUETÁ libetgutierrez2476@hotmail.com</v>
      </c>
    </row>
    <row r="30" spans="1:9" ht="63">
      <c r="A30" s="1">
        <v>26</v>
      </c>
      <c r="C30" s="50" t="s">
        <v>55</v>
      </c>
      <c r="D30" s="4" t="s">
        <v>66</v>
      </c>
      <c r="E30" s="19" t="s">
        <v>209</v>
      </c>
      <c r="F30" s="15" t="s">
        <v>69</v>
      </c>
      <c r="G30" s="56" t="s">
        <v>34</v>
      </c>
      <c r="H30" s="1" t="str">
        <f>CONCATENATE(Tabla4[[#This Row],[Nombre]],"
",Tabla4[[#This Row],[Cargo]],"
",Tabla4[[#This Row],[Entidad]])</f>
        <v xml:space="preserve">GUTIÉRREZ CRUZ RICHARD
DIPUTADO 
GOBERNACIÓN  DEL CAQUETÁ </v>
      </c>
      <c r="I30" s="1" t="str">
        <f>CONCATENATE(Tabla4[[#This Row],[Columna1]],Tabla4[[#This Row],[Correo]],)</f>
        <v>GUTIÉRREZ CRUZ RICHARD
DIPUTADO 
GOBERNACIÓN  DEL CAQUETÁ riguar@yahoo.es</v>
      </c>
    </row>
    <row r="31" spans="1:9" ht="78.75">
      <c r="A31" s="1">
        <v>27</v>
      </c>
      <c r="C31" s="50" t="s">
        <v>145</v>
      </c>
      <c r="D31" s="4" t="s">
        <v>118</v>
      </c>
      <c r="E31" s="19" t="s">
        <v>209</v>
      </c>
      <c r="F31" s="6" t="s">
        <v>301</v>
      </c>
      <c r="G31" s="56" t="s">
        <v>34</v>
      </c>
      <c r="H31" s="1" t="str">
        <f>CONCATENATE(Tabla4[[#This Row],[Nombre]],"
",Tabla4[[#This Row],[Cargo]],"
",Tabla4[[#This Row],[Entidad]])</f>
        <v xml:space="preserve">HARLEY ENRIQUE GUTIERREZ  ÑUSTEZ
DIRECTOR TIC
GOBERNACIÓN  DEL CAQUETÁ </v>
      </c>
      <c r="I31" s="1" t="str">
        <f>CONCATENATE(Tabla4[[#This Row],[Columna1]],Tabla4[[#This Row],[Correo]],)</f>
        <v>HARLEY ENRIQUE GUTIERREZ  ÑUSTEZ
DIRECTOR TIC
GOBERNACIÓN  DEL CAQUETÁ tic@caqueta.gov.co 
direcciontic@caqueta.gov.co</v>
      </c>
    </row>
    <row r="32" spans="1:9" ht="78.75">
      <c r="A32" s="1">
        <v>28</v>
      </c>
      <c r="C32" s="52" t="s">
        <v>329</v>
      </c>
      <c r="D32" s="8" t="s">
        <v>17</v>
      </c>
      <c r="E32" s="16" t="s">
        <v>53</v>
      </c>
      <c r="F32" s="6" t="s">
        <v>16</v>
      </c>
      <c r="G32" s="58" t="s">
        <v>29</v>
      </c>
      <c r="H32" s="1" t="str">
        <f>CONCATENATE(Tabla4[[#This Row],[Nombre]],"
",Tabla4[[#This Row],[Cargo]],"
",Tabla4[[#This Row],[Entidad]])</f>
        <v>HARLINZON RAMÍREZ ROJAS
ALCALDE 
ALCALDÍA DE VALPARAISO</v>
      </c>
      <c r="I32" s="1" t="str">
        <f>CONCATENATE(Tabla4[[#This Row],[Columna1]],Tabla4[[#This Row],[Correo]],)</f>
        <v>HARLINZON RAMÍREZ ROJAS
ALCALDE 
ALCALDÍA DE VALPARAISOdespachoalcalde@valparaiso-caqueta.gov.co</v>
      </c>
    </row>
    <row r="33" spans="1:9" ht="78.75">
      <c r="A33" s="1">
        <v>29</v>
      </c>
      <c r="C33" s="50" t="s">
        <v>312</v>
      </c>
      <c r="D33" s="4" t="s">
        <v>17</v>
      </c>
      <c r="E33" s="19" t="s">
        <v>311</v>
      </c>
      <c r="F33" s="4" t="s">
        <v>313</v>
      </c>
      <c r="G33" s="56" t="s">
        <v>30</v>
      </c>
      <c r="H33" s="1" t="str">
        <f>CONCATENATE(Tabla4[[#This Row],[Nombre]],"
",Tabla4[[#This Row],[Cargo]],"
",Tabla4[[#This Row],[Entidad]])</f>
        <v>HAROL ALBERTO PÉREZ CUÉLLAR
ALCALDE 
ALCALDÍA DE ALBANIA</v>
      </c>
      <c r="I33" s="1" t="str">
        <f>CONCATENATE(Tabla4[[#This Row],[Columna1]],Tabla4[[#This Row],[Correo]],)</f>
        <v>HAROL ALBERTO PÉREZ CUÉLLAR
ALCALDE 
ALCALDÍA DE ALBANIAdespachodelalcalde@albania-caqueta.gov.co</v>
      </c>
    </row>
    <row r="34" spans="1:9" ht="78.75">
      <c r="A34" s="1">
        <v>30</v>
      </c>
      <c r="C34" s="50" t="s">
        <v>138</v>
      </c>
      <c r="D34" s="4" t="s">
        <v>111</v>
      </c>
      <c r="E34" s="19" t="s">
        <v>209</v>
      </c>
      <c r="F34" s="6" t="s">
        <v>151</v>
      </c>
      <c r="G34" s="56" t="s">
        <v>34</v>
      </c>
      <c r="H34" s="1" t="str">
        <f>CONCATENATE(Tabla4[[#This Row],[Nombre]],"
",Tabla4[[#This Row],[Cargo]],"
",Tabla4[[#This Row],[Entidad]])</f>
        <v xml:space="preserve">HARVEY  GASCA RAMIREZ
INSPECCION Y VIGILANCIA EDUCACION
GOBERNACIÓN  DEL CAQUETÁ </v>
      </c>
      <c r="I34" s="1" t="str">
        <f>CONCATENATE(Tabla4[[#This Row],[Columna1]],Tabla4[[#This Row],[Correo]],)</f>
        <v>HARVEY  GASCA RAMIREZ
INSPECCION Y VIGILANCIA EDUCACION
GOBERNACIÓN  DEL CAQUETÁ educacion@caqueta.gov.co</v>
      </c>
    </row>
    <row r="35" spans="1:9" ht="78.75">
      <c r="A35" s="1">
        <v>31</v>
      </c>
      <c r="C35" s="50" t="s">
        <v>84</v>
      </c>
      <c r="D35" s="4" t="s">
        <v>95</v>
      </c>
      <c r="E35" s="19" t="s">
        <v>96</v>
      </c>
      <c r="F35" s="11" t="s">
        <v>336</v>
      </c>
      <c r="G35" s="56" t="s">
        <v>34</v>
      </c>
      <c r="H35" s="1" t="str">
        <f>CONCATENATE(Tabla4[[#This Row],[Nombre]],"
",Tabla4[[#This Row],[Cargo]],"
",Tabla4[[#This Row],[Entidad]])</f>
        <v>HEIDY CERQUERA  ANGEL 
CONCEJAL
ALCALDÍA DEL MUNICIPIO DE FLORENCIA</v>
      </c>
      <c r="I35" s="1" t="str">
        <f>CONCATENATE(Tabla4[[#This Row],[Columna1]],Tabla4[[#This Row],[Correo]],)</f>
        <v>HEIDY CERQUERA  ANGEL 
CONCEJAL
ALCALDÍA DEL MUNICIPIO DE FLORENCIAconcejal4@concejo-florencia-caqueta.gov.co</v>
      </c>
    </row>
    <row r="36" spans="1:9" ht="78.75">
      <c r="A36" s="1">
        <v>32</v>
      </c>
      <c r="C36" s="50" t="s">
        <v>136</v>
      </c>
      <c r="D36" s="4" t="s">
        <v>109</v>
      </c>
      <c r="E36" s="19" t="s">
        <v>209</v>
      </c>
      <c r="F36" s="6" t="s">
        <v>162</v>
      </c>
      <c r="G36" s="56" t="s">
        <v>34</v>
      </c>
      <c r="H36" s="1" t="str">
        <f>CONCATENATE(Tabla4[[#This Row],[Nombre]],"
",Tabla4[[#This Row],[Cargo]],"
",Tabla4[[#This Row],[Entidad]])</f>
        <v xml:space="preserve">HERNAM  MAURICIO ZAPATA
SECRETARIO DELEGADO
GOBERNACIÓN  DEL CAQUETÁ </v>
      </c>
      <c r="I36" s="1" t="str">
        <f>CONCATENATE(Tabla4[[#This Row],[Columna1]],Tabla4[[#This Row],[Correo]],)</f>
        <v>HERNAM  MAURICIO ZAPATA
SECRETARIO DELEGADO
GOBERNACIÓN  DEL CAQUETÁ mauroozapata@hotmail.com - delegada@caqueta.gov.co</v>
      </c>
    </row>
    <row r="37" spans="1:9" ht="63">
      <c r="A37" s="1">
        <v>33</v>
      </c>
      <c r="C37" s="52" t="s">
        <v>23</v>
      </c>
      <c r="D37" s="8" t="s">
        <v>17</v>
      </c>
      <c r="E37" s="16" t="s">
        <v>47</v>
      </c>
      <c r="F37" s="6" t="s">
        <v>11</v>
      </c>
      <c r="G37" s="58" t="s">
        <v>37</v>
      </c>
      <c r="H37" s="1" t="str">
        <f>CONCATENATE(Tabla4[[#This Row],[Nombre]],"
",Tabla4[[#This Row],[Cargo]],"
",Tabla4[[#This Row],[Entidad]])</f>
        <v>HERNÁN FLÓREZ CUÉLLAR
ALCALDE 
ALCALDÍA DE MORELIA</v>
      </c>
      <c r="I37" s="1" t="str">
        <f>CONCATENATE(Tabla4[[#This Row],[Columna1]],Tabla4[[#This Row],[Correo]],)</f>
        <v>HERNÁN FLÓREZ CUÉLLAR
ALCALDE 
ALCALDÍA DE MORELIAhernan.fc@hotmail.com</v>
      </c>
    </row>
    <row r="38" spans="1:9" ht="78.75">
      <c r="A38" s="1">
        <v>34</v>
      </c>
      <c r="C38" s="50" t="s">
        <v>123</v>
      </c>
      <c r="D38" s="4" t="s">
        <v>99</v>
      </c>
      <c r="E38" s="19" t="s">
        <v>209</v>
      </c>
      <c r="F38" s="6" t="s">
        <v>290</v>
      </c>
      <c r="G38" s="56" t="s">
        <v>34</v>
      </c>
      <c r="H38" s="1" t="str">
        <f>CONCATENATE(Tabla4[[#This Row],[Nombre]],"
",Tabla4[[#This Row],[Cargo]],"
",Tabla4[[#This Row],[Entidad]])</f>
        <v xml:space="preserve">INGENIERO JAIRO GOMEZ ROA
SECRETARIO DE INFRAESTRUCTURA
GOBERNACIÓN  DEL CAQUETÁ </v>
      </c>
      <c r="I38" s="1" t="str">
        <f>CONCATENATE(Tabla4[[#This Row],[Columna1]],Tabla4[[#This Row],[Correo]],)</f>
        <v>INGENIERO JAIRO GOMEZ ROA
SECRETARIO DE INFRAESTRUCTURA
GOBERNACIÓN  DEL CAQUETÁ infraestructura@caqueta.gov.co
 infraestructura@caqueta.gov.co</v>
      </c>
    </row>
    <row r="39" spans="1:9" ht="63">
      <c r="A39" s="1">
        <v>35</v>
      </c>
      <c r="C39" s="50" t="s">
        <v>284</v>
      </c>
      <c r="D39" s="4" t="s">
        <v>100</v>
      </c>
      <c r="E39" s="19" t="s">
        <v>209</v>
      </c>
      <c r="F39" s="6" t="s">
        <v>150</v>
      </c>
      <c r="G39" s="56" t="s">
        <v>34</v>
      </c>
      <c r="H39" s="1" t="str">
        <f>CONCATENATE(Tabla4[[#This Row],[Nombre]],"
",Tabla4[[#This Row],[Cargo]],"
",Tabla4[[#This Row],[Entidad]])</f>
        <v xml:space="preserve">ERWIN CAICEDO UNI
SECRETARIO DE AGRICULTURA
GOBERNACIÓN  DEL CAQUETÁ </v>
      </c>
      <c r="I39" s="1" t="str">
        <f>CONCATENATE(Tabla4[[#This Row],[Columna1]],Tabla4[[#This Row],[Correo]],)</f>
        <v>ERWIN CAICEDO UNI
SECRETARIO DE AGRICULTURA
GOBERNACIÓN  DEL CAQUETÁ agricultura@caqueta.gov.co</v>
      </c>
    </row>
    <row r="40" spans="1:9" ht="78.75">
      <c r="A40" s="1">
        <v>36</v>
      </c>
      <c r="C40" s="50" t="s">
        <v>142</v>
      </c>
      <c r="D40" s="4" t="s">
        <v>115</v>
      </c>
      <c r="E40" s="19" t="s">
        <v>209</v>
      </c>
      <c r="F40" s="6" t="s">
        <v>151</v>
      </c>
      <c r="G40" s="56" t="s">
        <v>34</v>
      </c>
      <c r="H40" s="1" t="str">
        <f>CONCATENATE(Tabla4[[#This Row],[Nombre]],"
",Tabla4[[#This Row],[Cargo]],"
",Tabla4[[#This Row],[Entidad]])</f>
        <v xml:space="preserve">IVAN OTALVARO MURCIA 
JEFE ADMINISTRATIVO  Y FINANCIERO EDUCACION
GOBERNACIÓN  DEL CAQUETÁ </v>
      </c>
      <c r="I40" s="114" t="str">
        <f>CONCATENATE(Tabla4[[#This Row],[Columna1]],Tabla4[[#This Row],[Correo]],)</f>
        <v>IVAN OTALVARO MURCIA 
JEFE ADMINISTRATIVO  Y FINANCIERO EDUCACION
GOBERNACIÓN  DEL CAQUETÁ educacion@caqueta.gov.co</v>
      </c>
    </row>
    <row r="41" spans="1:9" ht="78.75">
      <c r="A41" s="1">
        <v>37</v>
      </c>
      <c r="C41" s="50" t="s">
        <v>296</v>
      </c>
      <c r="D41" s="4" t="s">
        <v>297</v>
      </c>
      <c r="E41" s="19" t="s">
        <v>209</v>
      </c>
      <c r="F41" s="6" t="s">
        <v>160</v>
      </c>
      <c r="G41" s="56" t="s">
        <v>34</v>
      </c>
      <c r="H41" s="1" t="str">
        <f>CONCATENATE(Tabla4[[#This Row],[Nombre]],"
",Tabla4[[#This Row],[Cargo]],"
",Tabla4[[#This Row],[Entidad]])</f>
        <v xml:space="preserve">JACKELINE ORTIZ CABRERA
JEFE OFICINA SECRETARIA DE EDUCACIÓN
GOBERNACIÓN  DEL CAQUETÁ </v>
      </c>
      <c r="I41" s="1" t="str">
        <f>CONCATENATE(Tabla4[[#This Row],[Columna1]],Tabla4[[#This Row],[Correo]],)</f>
        <v>JACKELINE ORTIZ CABRERA
JEFE OFICINA SECRETARIA DE EDUCACIÓN
GOBERNACIÓN  DEL CAQUETÁ educativa@caqueta.gov.co</v>
      </c>
    </row>
    <row r="42" spans="1:9" ht="78.75">
      <c r="A42" s="1">
        <v>38</v>
      </c>
      <c r="C42" s="50" t="s">
        <v>143</v>
      </c>
      <c r="D42" s="4" t="s">
        <v>116</v>
      </c>
      <c r="E42" s="19" t="s">
        <v>209</v>
      </c>
      <c r="F42" s="6" t="s">
        <v>154</v>
      </c>
      <c r="G42" s="56" t="s">
        <v>34</v>
      </c>
      <c r="H42" s="1" t="str">
        <f>CONCATENATE(Tabla4[[#This Row],[Nombre]],"
",Tabla4[[#This Row],[Cargo]],"
",Tabla4[[#This Row],[Entidad]])</f>
        <v xml:space="preserve">JANETH CECILIA MORERA URREGO 
DIRECTORA DE ASEGURAMIENTO SALUD 
GOBERNACIÓN  DEL CAQUETÁ </v>
      </c>
      <c r="I42" s="1" t="str">
        <f>CONCATENATE(Tabla4[[#This Row],[Columna1]],Tabla4[[#This Row],[Correo]],)</f>
        <v>JANETH CECILIA MORERA URREGO 
DIRECTORA DE ASEGURAMIENTO SALUD 
GOBERNACIÓN  DEL CAQUETÁ salud@caqueta.gov.co</v>
      </c>
    </row>
    <row r="43" spans="1:9" ht="94.5">
      <c r="A43" s="1">
        <v>39</v>
      </c>
      <c r="C43" s="50" t="s">
        <v>405</v>
      </c>
      <c r="D43" s="3" t="s">
        <v>280</v>
      </c>
      <c r="E43" s="19" t="s">
        <v>209</v>
      </c>
      <c r="F43" s="6" t="s">
        <v>279</v>
      </c>
      <c r="G43" s="56" t="s">
        <v>34</v>
      </c>
      <c r="H43" s="1" t="str">
        <f>CONCATENATE(Tabla4[[#This Row],[Nombre]],"
",Tabla4[[#This Row],[Cargo]],"
",Tabla4[[#This Row],[Entidad]])</f>
        <v xml:space="preserve">JESSIKA DEL PILAR ZAPATA CHARO
SECRETARIO - DESPACHO DEL GOBERNADOR
GOBERNACIÓN  DEL CAQUETÁ </v>
      </c>
      <c r="I43" s="1" t="str">
        <f>CONCATENATE(Tabla4[[#This Row],[Columna1]],Tabla4[[#This Row],[Correo]],)</f>
        <v>JESSIKA DEL PILAR ZAPATA CHARO
SECRETARIO - DESPACHO DEL GOBERNADOR
GOBERNACIÓN  DEL CAQUETÁ gobernador@caqueta.gov.co</v>
      </c>
    </row>
    <row r="44" spans="1:9" ht="78.75">
      <c r="A44" s="1">
        <v>41</v>
      </c>
      <c r="C44" s="49" t="s">
        <v>88</v>
      </c>
      <c r="D44" s="2" t="s">
        <v>95</v>
      </c>
      <c r="E44" s="17" t="s">
        <v>96</v>
      </c>
      <c r="F44" s="113" t="s">
        <v>340</v>
      </c>
      <c r="G44" s="55" t="s">
        <v>34</v>
      </c>
      <c r="H44" s="1" t="str">
        <f>CONCATENATE(Tabla4[[#This Row],[Nombre]],"
",Tabla4[[#This Row],[Cargo]],"
",Tabla4[[#This Row],[Entidad]])</f>
        <v>JHON JAIRO ANDRADE PINZON
CONCEJAL
ALCALDÍA DEL MUNICIPIO DE FLORENCIA</v>
      </c>
      <c r="I44" s="1" t="str">
        <f>CONCATENATE(Tabla4[[#This Row],[Columna1]],Tabla4[[#This Row],[Correo]],)</f>
        <v>JHON JAIRO ANDRADE PINZON
CONCEJAL
ALCALDÍA DEL MUNICIPIO DE FLORENCIAprimeravicepresidencia@concejo-florencia-caqueta.gov.co</v>
      </c>
    </row>
    <row r="45" spans="1:9" ht="63">
      <c r="A45" s="1">
        <v>42</v>
      </c>
      <c r="C45" s="50" t="s">
        <v>85</v>
      </c>
      <c r="D45" s="4" t="s">
        <v>95</v>
      </c>
      <c r="E45" s="19" t="s">
        <v>96</v>
      </c>
      <c r="F45" s="11" t="s">
        <v>337</v>
      </c>
      <c r="G45" s="56" t="s">
        <v>34</v>
      </c>
      <c r="H45" s="1" t="str">
        <f>CONCATENATE(Tabla4[[#This Row],[Nombre]],"
",Tabla4[[#This Row],[Cargo]],"
",Tabla4[[#This Row],[Entidad]])</f>
        <v>JOVANNY VASQUEZ  GUTIERREZ
CONCEJAL
ALCALDÍA DEL MUNICIPIO DE FLORENCIA</v>
      </c>
      <c r="I45" s="1" t="str">
        <f>CONCATENATE(Tabla4[[#This Row],[Columna1]],Tabla4[[#This Row],[Correo]],)</f>
        <v xml:space="preserve">JOVANNY VASQUEZ  GUTIERREZ
CONCEJAL
ALCALDÍA DEL MUNICIPIO DE FLORENCIAjovagu1975@hotmail.com </v>
      </c>
    </row>
    <row r="46" spans="1:9" ht="78.75">
      <c r="A46" s="1">
        <v>43</v>
      </c>
      <c r="C46" s="52" t="s">
        <v>26</v>
      </c>
      <c r="D46" s="8" t="s">
        <v>17</v>
      </c>
      <c r="E46" s="16" t="s">
        <v>49</v>
      </c>
      <c r="F46" s="6" t="s">
        <v>14</v>
      </c>
      <c r="G46" s="58" t="s">
        <v>40</v>
      </c>
      <c r="H46" s="1" t="str">
        <f>CONCATENATE(Tabla4[[#This Row],[Nombre]],"
",Tabla4[[#This Row],[Cargo]],"
",Tabla4[[#This Row],[Entidad]])</f>
        <v>JULIÁN ALFREDO PERDOMO LOSADA
ALCALDE 
ALCALDÍA DE SAN VICENTE DEL CAGUÁN</v>
      </c>
      <c r="I46" s="1" t="str">
        <f>CONCATENATE(Tabla4[[#This Row],[Columna1]],Tabla4[[#This Row],[Correo]],)</f>
        <v>JULIÁN ALFREDO PERDOMO LOSADA
ALCALDE 
ALCALDÍA DE SAN VICENTE DEL CAGUÁNcontactenos@sanvicentedelcaguan-caqueta.gov.co</v>
      </c>
    </row>
    <row r="47" spans="1:9" ht="63">
      <c r="A47" s="1">
        <v>44</v>
      </c>
      <c r="C47" s="50" t="s">
        <v>306</v>
      </c>
      <c r="D47" s="4" t="s">
        <v>307</v>
      </c>
      <c r="E47" s="19" t="s">
        <v>209</v>
      </c>
      <c r="F47" s="6" t="s">
        <v>308</v>
      </c>
      <c r="G47" s="56" t="s">
        <v>34</v>
      </c>
      <c r="H47" s="1" t="str">
        <f>CONCATENATE(Tabla4[[#This Row],[Nombre]],"
",Tabla4[[#This Row],[Cargo]],"
",Tabla4[[#This Row],[Entidad]])</f>
        <v xml:space="preserve">LEYDY VIVIANA OTAYA CALDERON
JEFE OFICINA DE LA MUJER
GOBERNACIÓN  DEL CAQUETÁ </v>
      </c>
      <c r="I47" s="1" t="str">
        <f>CONCATENATE(Tabla4[[#This Row],[Columna1]],Tabla4[[#This Row],[Correo]],)</f>
        <v>LEYDY VIVIANA OTAYA CALDERON
JEFE OFICINA DE LA MUJER
GOBERNACIÓN  DEL CAQUETÁ Gobierno@caqueta.gov.co</v>
      </c>
    </row>
    <row r="48" spans="1:9" ht="63">
      <c r="A48" s="1">
        <v>45</v>
      </c>
      <c r="C48" s="50" t="s">
        <v>303</v>
      </c>
      <c r="D48" s="4" t="s">
        <v>304</v>
      </c>
      <c r="E48" s="19" t="s">
        <v>209</v>
      </c>
      <c r="F48" s="6" t="s">
        <v>305</v>
      </c>
      <c r="G48" s="56" t="s">
        <v>34</v>
      </c>
      <c r="H48" s="1" t="str">
        <f>CONCATENATE(Tabla4[[#This Row],[Nombre]],"
",Tabla4[[#This Row],[Cargo]],"
",Tabla4[[#This Row],[Entidad]])</f>
        <v xml:space="preserve">LILIANA JULIETH LAVERDE LOPEZ
TESORERA
GOBERNACIÓN  DEL CAQUETÁ </v>
      </c>
      <c r="I48" s="1" t="str">
        <f>CONCATENATE(Tabla4[[#This Row],[Columna1]],Tabla4[[#This Row],[Correo]],)</f>
        <v>LILIANA JULIETH LAVERDE LOPEZ
TESORERA
GOBERNACIÓN  DEL CAQUETÁ tesoreria@caqueta.gov.co</v>
      </c>
    </row>
    <row r="49" spans="1:9" ht="78.75">
      <c r="A49" s="1">
        <v>46</v>
      </c>
      <c r="C49" s="50" t="s">
        <v>127</v>
      </c>
      <c r="D49" s="4" t="s">
        <v>292</v>
      </c>
      <c r="E49" s="19" t="s">
        <v>209</v>
      </c>
      <c r="F49" s="6" t="s">
        <v>154</v>
      </c>
      <c r="G49" s="56" t="s">
        <v>34</v>
      </c>
      <c r="H49" s="1" t="str">
        <f>CONCATENATE(Tabla4[[#This Row],[Nombre]],"
",Tabla4[[#This Row],[Cargo]],"
",Tabla4[[#This Row],[Entidad]])</f>
        <v xml:space="preserve">LILIBET GALVAN MOSHEYOFF
SECRETARIO DE DESPACHO - SECRETARIA DE SALUD
GOBERNACIÓN  DEL CAQUETÁ </v>
      </c>
      <c r="I49" s="1" t="str">
        <f>CONCATENATE(Tabla4[[#This Row],[Columna1]],Tabla4[[#This Row],[Correo]],)</f>
        <v>LILIBET GALVAN MOSHEYOFF
SECRETARIO DE DESPACHO - SECRETARIA DE SALUD
GOBERNACIÓN  DEL CAQUETÁ salud@caqueta.gov.co</v>
      </c>
    </row>
    <row r="50" spans="1:9" ht="78.75">
      <c r="A50" s="1">
        <v>47</v>
      </c>
      <c r="C50" s="50" t="s">
        <v>298</v>
      </c>
      <c r="D50" s="4" t="s">
        <v>297</v>
      </c>
      <c r="E50" s="19" t="s">
        <v>209</v>
      </c>
      <c r="F50" s="6" t="s">
        <v>299</v>
      </c>
      <c r="G50" s="56" t="s">
        <v>34</v>
      </c>
      <c r="H50" s="1" t="str">
        <f>CONCATENATE(Tabla4[[#This Row],[Nombre]],"
",Tabla4[[#This Row],[Cargo]],"
",Tabla4[[#This Row],[Entidad]])</f>
        <v xml:space="preserve">LINA MARÍA CALDERÓN OME
JEFE OFICINA SECRETARIA DE EDUCACIÓN
GOBERNACIÓN  DEL CAQUETÁ </v>
      </c>
      <c r="I50" s="1" t="str">
        <f>CONCATENATE(Tabla4[[#This Row],[Columna1]],Tabla4[[#This Row],[Correo]],)</f>
        <v>LINA MARÍA CALDERÓN OME
JEFE OFICINA SECRETARIA DE EDUCACIÓN
GOBERNACIÓN  DEL CAQUETÁ educación@caqueta.gov.co</v>
      </c>
    </row>
    <row r="51" spans="1:9" ht="63">
      <c r="A51" s="1">
        <v>48</v>
      </c>
      <c r="C51" s="50" t="s">
        <v>56</v>
      </c>
      <c r="D51" s="4" t="s">
        <v>66</v>
      </c>
      <c r="E51" s="19" t="s">
        <v>209</v>
      </c>
      <c r="F51" s="15" t="s">
        <v>70</v>
      </c>
      <c r="G51" s="56" t="s">
        <v>34</v>
      </c>
      <c r="H51" s="1" t="str">
        <f>CONCATENATE(Tabla4[[#This Row],[Nombre]],"
",Tabla4[[#This Row],[Cargo]],"
",Tabla4[[#This Row],[Entidad]])</f>
        <v xml:space="preserve">LOPEZ MARQUEZ WILDER JOHAN
DIPUTADO 
GOBERNACIÓN  DEL CAQUETÁ </v>
      </c>
      <c r="I51" s="1" t="str">
        <f>CONCATENATE(Tabla4[[#This Row],[Columna1]],Tabla4[[#This Row],[Correo]],)</f>
        <v>LOPEZ MARQUEZ WILDER JOHAN
DIPUTADO 
GOBERNACIÓN  DEL CAQUETÁ wiljoanmvz77@gmail.com</v>
      </c>
    </row>
    <row r="52" spans="1:9" ht="63">
      <c r="A52" s="1">
        <v>49</v>
      </c>
      <c r="C52" s="52" t="s">
        <v>19</v>
      </c>
      <c r="D52" s="8" t="s">
        <v>17</v>
      </c>
      <c r="E52" s="16" t="s">
        <v>43</v>
      </c>
      <c r="F52" s="6" t="s">
        <v>7</v>
      </c>
      <c r="G52" s="58" t="s">
        <v>33</v>
      </c>
      <c r="H52" s="1" t="str">
        <f>CONCATENATE(Tabla4[[#This Row],[Nombre]],"
",Tabla4[[#This Row],[Cargo]],"
",Tabla4[[#This Row],[Entidad]])</f>
        <v>LUDIVIA HERNÁNDEZ CALDERÓN
ALCALDE 
ALCALDÍA DE EL PAUJIL</v>
      </c>
      <c r="I52" s="1" t="str">
        <f>CONCATENATE(Tabla4[[#This Row],[Columna1]],Tabla4[[#This Row],[Correo]],)</f>
        <v>LUDIVIA HERNÁNDEZ CALDERÓN
ALCALDE 
ALCALDÍA DE EL PAUJILalcaldia@elpaujil-caqueta.gov.co</v>
      </c>
    </row>
    <row r="53" spans="1:9" ht="78.75">
      <c r="A53" s="1">
        <v>50</v>
      </c>
      <c r="C53" s="52" t="s">
        <v>327</v>
      </c>
      <c r="D53" s="8" t="s">
        <v>17</v>
      </c>
      <c r="E53" s="16" t="s">
        <v>52</v>
      </c>
      <c r="F53" s="6" t="s">
        <v>328</v>
      </c>
      <c r="G53" s="58" t="s">
        <v>28</v>
      </c>
      <c r="H53" s="1" t="str">
        <f>CONCATENATE(Tabla4[[#This Row],[Nombre]],"
",Tabla4[[#This Row],[Cargo]],"
",Tabla4[[#This Row],[Entidad]])</f>
        <v>LUIS ANTONIO MORALES CUBILLOS
ALCALDE 
ALCALDÍA DE SOLITA</v>
      </c>
      <c r="I53" s="1" t="str">
        <f>CONCATENATE(Tabla4[[#This Row],[Columna1]],Tabla4[[#This Row],[Correo]],)</f>
        <v>LUIS ANTONIO MORALES CUBILLOS
ALCALDE 
ALCALDÍA DE SOLITAalcaldia@solita-caqueta.gov.co
luisantoniomorales843@gmail.com</v>
      </c>
    </row>
    <row r="54" spans="1:9" ht="78.75">
      <c r="A54" s="1">
        <v>51</v>
      </c>
      <c r="C54" s="53" t="s">
        <v>20</v>
      </c>
      <c r="D54" s="9" t="s">
        <v>17</v>
      </c>
      <c r="E54" s="22" t="s">
        <v>44</v>
      </c>
      <c r="F54" s="21" t="s">
        <v>8</v>
      </c>
      <c r="G54" s="59" t="s">
        <v>34</v>
      </c>
      <c r="H54" s="1" t="str">
        <f>CONCATENATE(Tabla4[[#This Row],[Nombre]],"
",Tabla4[[#This Row],[Cargo]],"
",Tabla4[[#This Row],[Entidad]])</f>
        <v>LUIS ANTONIO RUÍZ CICERY
ALCALDE 
ALCALDÍA DE FLORENCIA</v>
      </c>
      <c r="I54" s="1" t="str">
        <f>CONCATENATE(Tabla4[[#This Row],[Columna1]],Tabla4[[#This Row],[Correo]],)</f>
        <v>LUIS ANTONIO RUÍZ CICERY
ALCALDE 
ALCALDÍA DE FLORENCIAdespacho@florencia-caqueta.gov.co</v>
      </c>
    </row>
    <row r="55" spans="1:9" ht="78.75">
      <c r="A55" s="1">
        <v>52</v>
      </c>
      <c r="C55" s="49" t="s">
        <v>132</v>
      </c>
      <c r="D55" s="2" t="s">
        <v>105</v>
      </c>
      <c r="E55" s="17" t="s">
        <v>209</v>
      </c>
      <c r="F55" s="18" t="s">
        <v>295</v>
      </c>
      <c r="G55" s="55" t="s">
        <v>34</v>
      </c>
      <c r="H55" s="1" t="str">
        <f>CONCATENATE(Tabla4[[#This Row],[Nombre]],"
",Tabla4[[#This Row],[Cargo]],"
",Tabla4[[#This Row],[Entidad]])</f>
        <v xml:space="preserve">LUIS EDUARDO TRUJILLO
JEFE DE PLANEACION EDUCACION
GOBERNACIÓN  DEL CAQUETÁ </v>
      </c>
      <c r="I55" s="1" t="str">
        <f>CONCATENATE(Tabla4[[#This Row],[Columna1]],Tabla4[[#This Row],[Correo]],)</f>
        <v>LUIS EDUARDO TRUJILLO
JEFE DE PLANEACION EDUCACION
GOBERNACIÓN  DEL CAQUETÁ educacion@caqueta.gov.co
educaciónl@caqueta.gov.co</v>
      </c>
    </row>
    <row r="56" spans="1:9" ht="63">
      <c r="A56" s="1">
        <v>53</v>
      </c>
      <c r="C56" s="50" t="s">
        <v>146</v>
      </c>
      <c r="D56" s="4" t="s">
        <v>302</v>
      </c>
      <c r="E56" s="19" t="s">
        <v>209</v>
      </c>
      <c r="F56" s="6" t="s">
        <v>149</v>
      </c>
      <c r="G56" s="56" t="s">
        <v>34</v>
      </c>
      <c r="H56" s="1" t="str">
        <f>CONCATENATE(Tabla4[[#This Row],[Nombre]],"
",Tabla4[[#This Row],[Cargo]],"
",Tabla4[[#This Row],[Entidad]])</f>
        <v xml:space="preserve">LUZ ELENA LOPEZ GIRALDO 
DIRECTOR T´CNICO DE CONTABILIDAD
GOBERNACIÓN  DEL CAQUETÁ </v>
      </c>
      <c r="I56" s="1" t="str">
        <f>CONCATENATE(Tabla4[[#This Row],[Columna1]],Tabla4[[#This Row],[Correo]],)</f>
        <v>LUZ ELENA LOPEZ GIRALDO 
DIRECTOR T´CNICO DE CONTABILIDAD
GOBERNACIÓN  DEL CAQUETÁ hacienda@caqueta.gov.co</v>
      </c>
    </row>
    <row r="57" spans="1:9" ht="63">
      <c r="A57" s="1">
        <v>54</v>
      </c>
      <c r="C57" s="50" t="s">
        <v>538</v>
      </c>
      <c r="D57" s="4" t="s">
        <v>64</v>
      </c>
      <c r="E57" s="19" t="s">
        <v>209</v>
      </c>
      <c r="F57" s="15" t="s">
        <v>67</v>
      </c>
      <c r="G57" s="56" t="s">
        <v>34</v>
      </c>
      <c r="H57" s="1" t="str">
        <f>CONCATENATE(Tabla4[[#This Row],[Nombre]],"
",Tabla4[[#This Row],[Cargo]],"
",Tabla4[[#This Row],[Entidad]])</f>
        <v xml:space="preserve">LUZ MILA  CICERI ORTIZ 
DIPUTADA 
GOBERNACIÓN  DEL CAQUETÁ </v>
      </c>
      <c r="I57" s="1" t="str">
        <f>CONCATENATE(Tabla4[[#This Row],[Columna1]],Tabla4[[#This Row],[Correo]],)</f>
        <v>LUZ MILA  CICERI ORTIZ 
DIPUTADA 
GOBERNACIÓN  DEL CAQUETÁ caroncha3@hotmail.com</v>
      </c>
    </row>
    <row r="58" spans="1:9" ht="78.75">
      <c r="A58" s="1">
        <v>55</v>
      </c>
      <c r="C58" s="54" t="s">
        <v>78</v>
      </c>
      <c r="D58" s="4" t="s">
        <v>95</v>
      </c>
      <c r="E58" s="19" t="s">
        <v>96</v>
      </c>
      <c r="F58" s="11" t="s">
        <v>330</v>
      </c>
      <c r="G58" s="56" t="s">
        <v>34</v>
      </c>
      <c r="H58" s="1" t="str">
        <f>CONCATENATE(Tabla4[[#This Row],[Nombre]],"
",Tabla4[[#This Row],[Cargo]],"
",Tabla4[[#This Row],[Entidad]])</f>
        <v>LUZ STELLA CASTRO PEÑUELA
CONCEJAL
ALCALDÍA DEL MUNICIPIO DE FLORENCIA</v>
      </c>
      <c r="I58" s="1" t="str">
        <f>CONCATENATE(Tabla4[[#This Row],[Columna1]],Tabla4[[#This Row],[Correo]],)</f>
        <v>LUZ STELLA CASTRO PEÑUELA
CONCEJAL
ALCALDÍA DEL MUNICIPIO DE FLORENCIAconcejal3@concejo-florencia-caqueta.gov.co</v>
      </c>
    </row>
    <row r="59" spans="1:9" ht="78.75">
      <c r="A59" s="1">
        <v>56</v>
      </c>
      <c r="C59" s="50" t="s">
        <v>315</v>
      </c>
      <c r="D59" s="4" t="s">
        <v>17</v>
      </c>
      <c r="E59" s="19" t="s">
        <v>314</v>
      </c>
      <c r="F59" s="15" t="s">
        <v>316</v>
      </c>
      <c r="G59" s="56" t="s">
        <v>317</v>
      </c>
      <c r="H59" s="1" t="str">
        <f>CONCATENATE(Tabla4[[#This Row],[Nombre]],"
",Tabla4[[#This Row],[Cargo]],"
",Tabla4[[#This Row],[Entidad]])</f>
        <v>MAGNO TOMÁS ROSERO BARRERA
ALCALDE 
ALCALDÍA DE BELÉN DE LOS ANDAQUIES</v>
      </c>
      <c r="I59" s="1" t="str">
        <f>CONCATENATE(Tabla4[[#This Row],[Columna1]],Tabla4[[#This Row],[Correo]],)</f>
        <v>MAGNO TOMÁS ROSERO BARRERA
ALCALDE 
ALCALDÍA DE BELÉN DE LOS ANDAQUIESalcaldia@belendelosandaquies-caqueta.gov.co</v>
      </c>
    </row>
    <row r="60" spans="1:9" ht="78.75">
      <c r="A60" s="1">
        <v>57</v>
      </c>
      <c r="C60" s="50" t="s">
        <v>130</v>
      </c>
      <c r="D60" s="4" t="s">
        <v>294</v>
      </c>
      <c r="E60" s="19" t="s">
        <v>209</v>
      </c>
      <c r="F60" s="6" t="s">
        <v>156</v>
      </c>
      <c r="G60" s="56" t="s">
        <v>34</v>
      </c>
      <c r="H60" s="1" t="str">
        <f>CONCATENATE(Tabla4[[#This Row],[Nombre]],"
",Tabla4[[#This Row],[Cargo]],"
",Tabla4[[#This Row],[Entidad]])</f>
        <v xml:space="preserve">MARIA CIELO SERRANO PALACIO
JEFE OFICINA DE RECURSOS HUMANOS Y B.S
GOBERNACIÓN  DEL CAQUETÁ </v>
      </c>
      <c r="I60" s="1" t="str">
        <f>CONCATENATE(Tabla4[[#This Row],[Columna1]],Tabla4[[#This Row],[Correo]],)</f>
        <v>MARIA CIELO SERRANO PALACIO
JEFE OFICINA DE RECURSOS HUMANOS Y B.S
GOBERNACIÓN  DEL CAQUETÁ humanos@caqueta.gov.co</v>
      </c>
    </row>
    <row r="61" spans="1:9" ht="63">
      <c r="A61" s="1">
        <v>58</v>
      </c>
      <c r="C61" s="50" t="s">
        <v>323</v>
      </c>
      <c r="D61" s="4" t="s">
        <v>324</v>
      </c>
      <c r="E61" s="19" t="s">
        <v>322</v>
      </c>
      <c r="F61" s="15" t="s">
        <v>325</v>
      </c>
      <c r="G61" s="56" t="s">
        <v>31</v>
      </c>
      <c r="H61" s="1" t="str">
        <f>CONCATENATE(Tabla4[[#This Row],[Nombre]],"
",Tabla4[[#This Row],[Cargo]],"
",Tabla4[[#This Row],[Entidad]])</f>
        <v>MARÍA EDITH RIVERA BERMEO
ALCALDESA
ALCALDÍA DE CURILLO</v>
      </c>
      <c r="I61" s="1" t="str">
        <f>CONCATENATE(Tabla4[[#This Row],[Columna1]],Tabla4[[#This Row],[Correo]],)</f>
        <v>MARÍA EDITH RIVERA BERMEO
ALCALDESA
ALCALDÍA DE CURILLOalcaldia@curillo-caqueta.gov.co</v>
      </c>
    </row>
    <row r="62" spans="1:9" ht="78.75">
      <c r="A62" s="1">
        <v>59</v>
      </c>
      <c r="C62" s="50" t="s">
        <v>94</v>
      </c>
      <c r="D62" s="4" t="s">
        <v>95</v>
      </c>
      <c r="E62" s="19" t="s">
        <v>96</v>
      </c>
      <c r="F62" s="11" t="s">
        <v>346</v>
      </c>
      <c r="G62" s="56" t="s">
        <v>34</v>
      </c>
      <c r="H62" s="1" t="str">
        <f>CONCATENATE(Tabla4[[#This Row],[Nombre]],"
",Tabla4[[#This Row],[Cargo]],"
",Tabla4[[#This Row],[Entidad]])</f>
        <v>MARTHA CECILIA CORTES MENDEZ
CONCEJAL
ALCALDÍA DEL MUNICIPIO DE FLORENCIA</v>
      </c>
      <c r="I62" s="1" t="str">
        <f>CONCATENATE(Tabla4[[#This Row],[Columna1]],Tabla4[[#This Row],[Correo]],)</f>
        <v>MARTHA CECILIA CORTES MENDEZ
CONCEJAL
ALCALDÍA DEL MUNICIPIO DE FLORENCIAconcejal6@concejo-florencia-caqueta.gov.co</v>
      </c>
    </row>
    <row r="63" spans="1:9" ht="78.75">
      <c r="A63" s="1">
        <v>60</v>
      </c>
      <c r="C63" s="50" t="s">
        <v>91</v>
      </c>
      <c r="D63" s="4" t="s">
        <v>95</v>
      </c>
      <c r="E63" s="19" t="s">
        <v>96</v>
      </c>
      <c r="F63" s="11" t="s">
        <v>343</v>
      </c>
      <c r="G63" s="56" t="s">
        <v>34</v>
      </c>
      <c r="H63" s="1" t="str">
        <f>CONCATENATE(Tabla4[[#This Row],[Nombre]],"
",Tabla4[[#This Row],[Cargo]],"
",Tabla4[[#This Row],[Entidad]])</f>
        <v>MARTHA LUCIA CABRERA BRAVO
CONCEJAL
ALCALDÍA DEL MUNICIPIO DE FLORENCIA</v>
      </c>
      <c r="I63" s="1" t="str">
        <f>CONCATENATE(Tabla4[[#This Row],[Columna1]],Tabla4[[#This Row],[Correo]],)</f>
        <v>MARTHA LUCIA CABRERA BRAVO
CONCEJAL
ALCALDÍA DEL MUNICIPIO DE FLORENCIAsegundavicepresidencia@concejo-florencia-caqueta.gov.co</v>
      </c>
    </row>
    <row r="64" spans="1:9" ht="63">
      <c r="A64" s="1">
        <v>61</v>
      </c>
      <c r="C64" s="50" t="s">
        <v>121</v>
      </c>
      <c r="D64" s="5" t="s">
        <v>98</v>
      </c>
      <c r="E64" s="19" t="s">
        <v>209</v>
      </c>
      <c r="F64" s="6" t="s">
        <v>148</v>
      </c>
      <c r="G64" s="56" t="s">
        <v>34</v>
      </c>
      <c r="H64" s="1" t="str">
        <f>CONCATENATE(Tabla4[[#This Row],[Nombre]],"
",Tabla4[[#This Row],[Cargo]],"
",Tabla4[[#This Row],[Entidad]])</f>
        <v xml:space="preserve">MAURICIO CUELLAR PINZON
SECRETARIO DE GOBIERNO
GOBERNACIÓN  DEL CAQUETÁ </v>
      </c>
      <c r="I64" s="1" t="str">
        <f>CONCATENATE(Tabla4[[#This Row],[Columna1]],Tabla4[[#This Row],[Correo]],)</f>
        <v>MAURICIO CUELLAR PINZON
SECRETARIO DE GOBIERNO
GOBERNACIÓN  DEL CAQUETÁ gobierno@caqueta.gov.co</v>
      </c>
    </row>
    <row r="65" spans="1:9" ht="63">
      <c r="A65" s="1">
        <v>62</v>
      </c>
      <c r="C65" s="50" t="s">
        <v>57</v>
      </c>
      <c r="D65" s="4" t="s">
        <v>66</v>
      </c>
      <c r="E65" s="19" t="s">
        <v>209</v>
      </c>
      <c r="F65" s="15" t="s">
        <v>71</v>
      </c>
      <c r="G65" s="56" t="s">
        <v>34</v>
      </c>
      <c r="H65" s="1" t="str">
        <f>CONCATENATE(Tabla4[[#This Row],[Nombre]],"
",Tabla4[[#This Row],[Cargo]],"
",Tabla4[[#This Row],[Entidad]])</f>
        <v xml:space="preserve">MAYORGA MORA CARLOS ARTURO
DIPUTADO 
GOBERNACIÓN  DEL CAQUETÁ </v>
      </c>
      <c r="I65" s="1" t="str">
        <f>CONCATENATE(Tabla4[[#This Row],[Columna1]],Tabla4[[#This Row],[Correo]],)</f>
        <v>MAYORGA MORA CARLOS ARTURO
DIPUTADO 
GOBERNACIÓN  DEL CAQUETÁ carlosarturomayorgamora@gmail.com</v>
      </c>
    </row>
    <row r="66" spans="1:9" ht="63">
      <c r="A66" s="1">
        <v>63</v>
      </c>
      <c r="C66" s="50" t="s">
        <v>58</v>
      </c>
      <c r="D66" s="4" t="s">
        <v>64</v>
      </c>
      <c r="E66" s="19" t="s">
        <v>209</v>
      </c>
      <c r="F66" s="15" t="s">
        <v>72</v>
      </c>
      <c r="G66" s="56" t="s">
        <v>34</v>
      </c>
      <c r="H66" s="1" t="str">
        <f>CONCATENATE(Tabla4[[#This Row],[Nombre]],"
",Tabla4[[#This Row],[Cargo]],"
",Tabla4[[#This Row],[Entidad]])</f>
        <v xml:space="preserve">MEDINA CLAROS ELVIA
DIPUTADA 
GOBERNACIÓN  DEL CAQUETÁ </v>
      </c>
      <c r="I66" s="1" t="str">
        <f>CONCATENATE(Tabla4[[#This Row],[Columna1]],Tabla4[[#This Row],[Correo]],)</f>
        <v>MEDINA CLAROS ELVIA
DIPUTADA 
GOBERNACIÓN  DEL CAQUETÁ elmecla1@hotmail.com</v>
      </c>
    </row>
    <row r="67" spans="1:9" ht="63">
      <c r="A67" s="1">
        <v>64</v>
      </c>
      <c r="C67" s="50" t="s">
        <v>125</v>
      </c>
      <c r="D67" s="4" t="s">
        <v>101</v>
      </c>
      <c r="E67" s="19" t="s">
        <v>209</v>
      </c>
      <c r="F67" s="6" t="s">
        <v>152</v>
      </c>
      <c r="G67" s="56" t="s">
        <v>34</v>
      </c>
      <c r="H67" s="1" t="str">
        <f>CONCATENATE(Tabla4[[#This Row],[Nombre]],"
",Tabla4[[#This Row],[Cargo]],"
",Tabla4[[#This Row],[Entidad]])</f>
        <v xml:space="preserve">MIGUEL URIBE DIAZ
SECRETARIO GENERAL
GOBERNACIÓN  DEL CAQUETÁ </v>
      </c>
      <c r="I67" s="1" t="str">
        <f>CONCATENATE(Tabla4[[#This Row],[Columna1]],Tabla4[[#This Row],[Correo]],)</f>
        <v>MIGUEL URIBE DIAZ
SECRETARIO GENERAL
GOBERNACIÓN  DEL CAQUETÁ general@caqueta.gov.co</v>
      </c>
    </row>
    <row r="68" spans="1:9" ht="63">
      <c r="A68" s="1">
        <v>65</v>
      </c>
      <c r="C68" s="50" t="s">
        <v>133</v>
      </c>
      <c r="D68" s="4" t="s">
        <v>106</v>
      </c>
      <c r="E68" s="19" t="s">
        <v>209</v>
      </c>
      <c r="F68" s="6" t="s">
        <v>158</v>
      </c>
      <c r="G68" s="56" t="s">
        <v>34</v>
      </c>
      <c r="H68" s="1" t="str">
        <f>CONCATENATE(Tabla4[[#This Row],[Nombre]],"
",Tabla4[[#This Row],[Cargo]],"
",Tabla4[[#This Row],[Entidad]])</f>
        <v xml:space="preserve">MILTON NUÑEZ CALDERON 
JEFE OFICINA DE PRENSA
GOBERNACIÓN  DEL CAQUETÁ </v>
      </c>
      <c r="I68" s="1" t="str">
        <f>CONCATENATE(Tabla4[[#This Row],[Columna1]],Tabla4[[#This Row],[Correo]],)</f>
        <v>MILTON NUÑEZ CALDERON 
JEFE OFICINA DE PRENSA
GOBERNACIÓN  DEL CAQUETÁ prensa@caqueta.gov.co</v>
      </c>
    </row>
    <row r="69" spans="1:9" ht="47.25">
      <c r="A69" s="1">
        <v>66</v>
      </c>
      <c r="C69" s="52" t="s">
        <v>22</v>
      </c>
      <c r="D69" s="8" t="s">
        <v>324</v>
      </c>
      <c r="E69" s="16" t="s">
        <v>46</v>
      </c>
      <c r="F69" s="6" t="s">
        <v>10</v>
      </c>
      <c r="G69" s="58" t="s">
        <v>36</v>
      </c>
      <c r="H69" s="1" t="str">
        <f>CONCATENATE(Tabla4[[#This Row],[Nombre]],"
",Tabla4[[#This Row],[Cargo]],"
",Tabla4[[#This Row],[Entidad]])</f>
        <v>NAYIVE LÓPEZ OLAYA
ALCALDESA
ALCALDÍA DE MILÁN</v>
      </c>
      <c r="I69" s="1" t="str">
        <f>CONCATENATE(Tabla4[[#This Row],[Columna1]],Tabla4[[#This Row],[Correo]],)</f>
        <v>NAYIVE LÓPEZ OLAYA
ALCALDESA
ALCALDÍA DE MILÁNnayivelopez@yahoo.es</v>
      </c>
    </row>
    <row r="70" spans="1:9" ht="63.75" thickBot="1">
      <c r="A70" s="1">
        <v>67</v>
      </c>
      <c r="C70" s="51" t="s">
        <v>135</v>
      </c>
      <c r="D70" s="7" t="s">
        <v>108</v>
      </c>
      <c r="E70" s="20" t="s">
        <v>209</v>
      </c>
      <c r="F70" s="21" t="s">
        <v>161</v>
      </c>
      <c r="G70" s="57" t="s">
        <v>34</v>
      </c>
      <c r="H70" s="1" t="str">
        <f>CONCATENATE(Tabla4[[#This Row],[Nombre]],"
",Tabla4[[#This Row],[Cargo]],"
",Tabla4[[#This Row],[Entidad]])</f>
        <v xml:space="preserve">NILSON MORENO OROZCO
OFICINA DE RENTAS 
GOBERNACIÓN  DEL CAQUETÁ </v>
      </c>
      <c r="I70" s="1" t="str">
        <f>CONCATENATE(Tabla4[[#This Row],[Columna1]],Tabla4[[#This Row],[Correo]],)</f>
        <v>NILSON MORENO OROZCO
OFICINA DE RENTAS 
GOBERNACIÓN  DEL CAQUETÁ rentas@caqueta.gov.co</v>
      </c>
    </row>
    <row r="71" spans="1:9" ht="94.5">
      <c r="A71" s="1">
        <v>68</v>
      </c>
      <c r="C71" s="110" t="s">
        <v>83</v>
      </c>
      <c r="D71" s="10" t="s">
        <v>95</v>
      </c>
      <c r="E71" s="23" t="s">
        <v>96</v>
      </c>
      <c r="F71" s="24" t="s">
        <v>335</v>
      </c>
      <c r="G71" s="60" t="s">
        <v>34</v>
      </c>
      <c r="H71" s="1" t="str">
        <f>CONCATENATE(Tabla4[[#This Row],[Nombre]],"
",Tabla4[[#This Row],[Cargo]],"
",Tabla4[[#This Row],[Entidad]])</f>
        <v>NOLBERTH AUGUSTO  ALMARIO ARGUELLO
CONCEJAL
ALCALDÍA DEL MUNICIPIO DE FLORENCIA</v>
      </c>
      <c r="I71" s="1" t="str">
        <f>CONCATENATE(Tabla4[[#This Row],[Columna1]],Tabla4[[#This Row],[Correo]],)</f>
        <v>NOLBERTH AUGUSTO  ALMARIO ARGUELLO
CONCEJAL
ALCALDÍA DEL MUNICIPIO DE FLORENCIAconcejal9@concejo-florencia-caqueta.gov.co</v>
      </c>
    </row>
    <row r="72" spans="1:9" ht="63">
      <c r="A72" s="1">
        <v>69</v>
      </c>
      <c r="C72" s="50" t="s">
        <v>59</v>
      </c>
      <c r="D72" s="4" t="s">
        <v>66</v>
      </c>
      <c r="E72" s="19" t="s">
        <v>209</v>
      </c>
      <c r="F72" s="15" t="s">
        <v>73</v>
      </c>
      <c r="G72" s="56" t="s">
        <v>34</v>
      </c>
      <c r="H72" s="1" t="str">
        <f>CONCATENATE(Tabla4[[#This Row],[Nombre]],"
",Tabla4[[#This Row],[Cargo]],"
",Tabla4[[#This Row],[Entidad]])</f>
        <v xml:space="preserve">OLAYA RODRIGUEZ WALTER
DIPUTADO 
GOBERNACIÓN  DEL CAQUETÁ </v>
      </c>
      <c r="I72" s="1" t="str">
        <f>CONCATENATE(Tabla4[[#This Row],[Columna1]],Tabla4[[#This Row],[Correo]],)</f>
        <v xml:space="preserve">OLAYA RODRIGUEZ WALTER
DIPUTADO 
GOBERNACIÓN  DEL CAQUETÁ walas.kenner@gmail.com </v>
      </c>
    </row>
    <row r="73" spans="1:9" ht="63">
      <c r="A73" s="1">
        <v>70</v>
      </c>
      <c r="C73" s="50" t="s">
        <v>131</v>
      </c>
      <c r="D73" s="4" t="s">
        <v>104</v>
      </c>
      <c r="E73" s="19" t="s">
        <v>209</v>
      </c>
      <c r="F73" s="6" t="s">
        <v>157</v>
      </c>
      <c r="G73" s="56" t="s">
        <v>34</v>
      </c>
      <c r="H73" s="1" t="str">
        <f>CONCATENATE(Tabla4[[#This Row],[Nombre]],"
",Tabla4[[#This Row],[Cargo]],"
",Tabla4[[#This Row],[Entidad]])</f>
        <v xml:space="preserve">OLGA PATRICIA VEGA CEDEÑO
OFICINA JURIDICA
GOBERNACIÓN  DEL CAQUETÁ </v>
      </c>
      <c r="I73" s="1" t="str">
        <f>CONCATENATE(Tabla4[[#This Row],[Columna1]],Tabla4[[#This Row],[Correo]],)</f>
        <v>OLGA PATRICIA VEGA CEDEÑO
OFICINA JURIDICA
GOBERNACIÓN  DEL CAQUETÁ juridica@caqueta.gov.co</v>
      </c>
    </row>
    <row r="74" spans="1:9" ht="78.75">
      <c r="A74" s="1">
        <v>71</v>
      </c>
      <c r="C74" s="50" t="s">
        <v>309</v>
      </c>
      <c r="D74" s="4" t="s">
        <v>310</v>
      </c>
      <c r="E74" s="19" t="s">
        <v>209</v>
      </c>
      <c r="F74" s="6" t="s">
        <v>149</v>
      </c>
      <c r="G74" s="56" t="s">
        <v>34</v>
      </c>
      <c r="H74" s="1" t="str">
        <f>CONCATENATE(Tabla4[[#This Row],[Nombre]],"
",Tabla4[[#This Row],[Cargo]],"
",Tabla4[[#This Row],[Entidad]])</f>
        <v xml:space="preserve">OSCAR SILVA CALDERON
DIRECTOR TECNICO TRANSITO Y TRANSPORTE DEPARTAMENTAL
GOBERNACIÓN  DEL CAQUETÁ </v>
      </c>
      <c r="I74" s="1" t="str">
        <f>CONCATENATE(Tabla4[[#This Row],[Columna1]],Tabla4[[#This Row],[Correo]],)</f>
        <v>OSCAR SILVA CALDERON
DIRECTOR TECNICO TRANSITO Y TRANSPORTE DEPARTAMENTAL
GOBERNACIÓN  DEL CAQUETÁ hacienda@caqueta.gov.co</v>
      </c>
    </row>
    <row r="75" spans="1:9" ht="63">
      <c r="A75" s="1">
        <v>72</v>
      </c>
      <c r="C75" s="50" t="s">
        <v>60</v>
      </c>
      <c r="D75" s="4" t="s">
        <v>64</v>
      </c>
      <c r="E75" s="19" t="s">
        <v>209</v>
      </c>
      <c r="F75" s="15" t="s">
        <v>74</v>
      </c>
      <c r="G75" s="56" t="s">
        <v>34</v>
      </c>
      <c r="H75" s="1" t="str">
        <f>CONCATENATE(Tabla4[[#This Row],[Nombre]],"
",Tabla4[[#This Row],[Cargo]],"
",Tabla4[[#This Row],[Entidad]])</f>
        <v xml:space="preserve">OSORIO SANTOFIMIO ACENED
DIPUTADA 
GOBERNACIÓN  DEL CAQUETÁ </v>
      </c>
      <c r="I75" s="1" t="str">
        <f>CONCATENATE(Tabla4[[#This Row],[Columna1]],Tabla4[[#This Row],[Correo]],)</f>
        <v>OSORIO SANTOFIMIO ACENED
DIPUTADA 
GOBERNACIÓN  DEL CAQUETÁ acened3@yahoo.es</v>
      </c>
    </row>
    <row r="76" spans="1:9" ht="78.75">
      <c r="A76" s="1">
        <v>73</v>
      </c>
      <c r="C76" s="52" t="s">
        <v>21</v>
      </c>
      <c r="D76" s="8" t="s">
        <v>17</v>
      </c>
      <c r="E76" s="16" t="s">
        <v>45</v>
      </c>
      <c r="F76" s="6" t="s">
        <v>9</v>
      </c>
      <c r="G76" s="58" t="s">
        <v>35</v>
      </c>
      <c r="H76" s="1" t="str">
        <f>CONCATENATE(Tabla4[[#This Row],[Nombre]],"
",Tabla4[[#This Row],[Cargo]],"
",Tabla4[[#This Row],[Entidad]])</f>
        <v>PABLO EMILIO ZAPATA NICHOLLES
ALCALDE 
ALCALDÍA DE LA MONTAÑITA</v>
      </c>
      <c r="I76" s="1" t="str">
        <f>CONCATENATE(Tabla4[[#This Row],[Columna1]],Tabla4[[#This Row],[Correo]],)</f>
        <v>PABLO EMILIO ZAPATA NICHOLLES
ALCALDE 
ALCALDÍA DE LA MONTAÑITAcontactenos@lamontanita-caqueta.gov.co</v>
      </c>
    </row>
    <row r="77" spans="1:9" ht="78.75">
      <c r="A77" s="1">
        <v>74</v>
      </c>
      <c r="C77" s="50" t="s">
        <v>134</v>
      </c>
      <c r="D77" s="4" t="s">
        <v>107</v>
      </c>
      <c r="E77" s="19" t="s">
        <v>209</v>
      </c>
      <c r="F77" s="6" t="s">
        <v>159</v>
      </c>
      <c r="G77" s="56" t="s">
        <v>34</v>
      </c>
      <c r="H77" s="1" t="str">
        <f>CONCATENATE(Tabla4[[#This Row],[Nombre]],"
",Tabla4[[#This Row],[Cargo]],"
",Tabla4[[#This Row],[Entidad]])</f>
        <v xml:space="preserve">PAOLA ANDREA SUAREZ CEDEÑO
COORDINADORA ICDT
GOBERNACIÓN  DEL CAQUETÁ </v>
      </c>
      <c r="I77" s="1" t="str">
        <f>CONCATENATE(Tabla4[[#This Row],[Columna1]],Tabla4[[#This Row],[Correo]],)</f>
        <v>PAOLA ANDREA SUAREZ CEDEÑO
COORDINADORA ICDT
GOBERNACIÓN  DEL CAQUETÁ icdt@caqueta.gov.co,  ventanillaunica2@icdtcaqueta.gov.co</v>
      </c>
    </row>
    <row r="78" spans="1:9" ht="94.5">
      <c r="A78" s="1">
        <v>75</v>
      </c>
      <c r="C78" s="50" t="s">
        <v>93</v>
      </c>
      <c r="D78" s="4" t="s">
        <v>95</v>
      </c>
      <c r="E78" s="19" t="s">
        <v>96</v>
      </c>
      <c r="F78" s="11" t="s">
        <v>345</v>
      </c>
      <c r="G78" s="56" t="s">
        <v>34</v>
      </c>
      <c r="H78" s="1" t="str">
        <f>CONCATENATE(Tabla4[[#This Row],[Nombre]],"
",Tabla4[[#This Row],[Cargo]],"
",Tabla4[[#This Row],[Entidad]])</f>
        <v>RAMIRO ANDRES MENDOZA BARRAGAN
CONCEJAL
ALCALDÍA DEL MUNICIPIO DE FLORENCIA</v>
      </c>
      <c r="I78" s="1" t="str">
        <f>CONCATENATE(Tabla4[[#This Row],[Columna1]],Tabla4[[#This Row],[Correo]],)</f>
        <v>RAMIRO ANDRES MENDOZA BARRAGAN
CONCEJAL
ALCALDÍA DEL MUNICIPIO DE FLORENCIAconcejal2@concejo-florencia-caqueta.gov.co</v>
      </c>
    </row>
    <row r="79" spans="1:9" ht="63">
      <c r="A79" s="1">
        <v>76</v>
      </c>
      <c r="C79" s="50" t="s">
        <v>61</v>
      </c>
      <c r="D79" s="4" t="s">
        <v>66</v>
      </c>
      <c r="E79" s="19" t="s">
        <v>209</v>
      </c>
      <c r="F79" s="15" t="s">
        <v>75</v>
      </c>
      <c r="G79" s="56" t="s">
        <v>34</v>
      </c>
      <c r="H79" s="1" t="str">
        <f>CONCATENATE(Tabla4[[#This Row],[Nombre]],"
",Tabla4[[#This Row],[Cargo]],"
",Tabla4[[#This Row],[Entidad]])</f>
        <v xml:space="preserve">SANCHEZ AMAYA WILLIAM
DIPUTADO 
GOBERNACIÓN  DEL CAQUETÁ </v>
      </c>
      <c r="I79" s="1" t="str">
        <f>CONCATENATE(Tabla4[[#This Row],[Columna1]],Tabla4[[#This Row],[Correo]],)</f>
        <v>SANCHEZ AMAYA WILLIAM
DIPUTADO 
GOBERNACIÓN  DEL CAQUETÁ william_2011_sanchez@hotmail.com</v>
      </c>
    </row>
    <row r="80" spans="1:9" ht="63">
      <c r="A80" s="1">
        <v>77</v>
      </c>
      <c r="C80" s="50" t="s">
        <v>140</v>
      </c>
      <c r="D80" s="4" t="s">
        <v>113</v>
      </c>
      <c r="E80" s="19" t="s">
        <v>209</v>
      </c>
      <c r="F80" s="6" t="s">
        <v>164</v>
      </c>
      <c r="G80" s="56" t="s">
        <v>34</v>
      </c>
      <c r="H80" s="1" t="str">
        <f>CONCATENATE(Tabla4[[#This Row],[Nombre]],"
",Tabla4[[#This Row],[Cargo]],"
",Tabla4[[#This Row],[Entidad]])</f>
        <v xml:space="preserve">SANDRA MILENA CALDERON
TRANSITO Y TRANSPORTE
GOBERNACIÓN  DEL CAQUETÁ </v>
      </c>
      <c r="I80" s="1" t="str">
        <f>CONCATENATE(Tabla4[[#This Row],[Columna1]],Tabla4[[#This Row],[Correo]],)</f>
        <v>SANDRA MILENA CALDERON
TRANSITO Y TRANSPORTE
GOBERNACIÓN  DEL CAQUETÁ transporte@caqueta.gov.co</v>
      </c>
    </row>
    <row r="81" spans="1:9" ht="78.75">
      <c r="A81" s="1">
        <v>78</v>
      </c>
      <c r="C81" s="50" t="s">
        <v>287</v>
      </c>
      <c r="D81" s="5" t="s">
        <v>288</v>
      </c>
      <c r="E81" s="19" t="s">
        <v>209</v>
      </c>
      <c r="F81" s="6" t="s">
        <v>148</v>
      </c>
      <c r="G81" s="56" t="s">
        <v>34</v>
      </c>
      <c r="H81" s="1" t="str">
        <f>CONCATENATE(Tabla4[[#This Row],[Nombre]],"
",Tabla4[[#This Row],[Cargo]],"
",Tabla4[[#This Row],[Entidad]])</f>
        <v xml:space="preserve">SANDRA MILENA RODRIGUEZ PRETEL
SECRETARIO DE DESPACHO - SECRETARIA DE GOBIERNO
GOBERNACIÓN  DEL CAQUETÁ </v>
      </c>
      <c r="I81" s="1" t="str">
        <f>CONCATENATE(Tabla4[[#This Row],[Columna1]],Tabla4[[#This Row],[Correo]],)</f>
        <v>SANDRA MILENA RODRIGUEZ PRETEL
SECRETARIO DE DESPACHO - SECRETARIA DE GOBIERNO
GOBERNACIÓN  DEL CAQUETÁ gobierno@caqueta.gov.co</v>
      </c>
    </row>
    <row r="82" spans="1:9" ht="63">
      <c r="A82" s="1">
        <v>79</v>
      </c>
      <c r="C82" s="50" t="s">
        <v>120</v>
      </c>
      <c r="D82" s="5" t="s">
        <v>97</v>
      </c>
      <c r="E82" s="19" t="s">
        <v>209</v>
      </c>
      <c r="F82" s="6" t="s">
        <v>147</v>
      </c>
      <c r="G82" s="56" t="s">
        <v>34</v>
      </c>
      <c r="H82" s="1" t="str">
        <f>CONCATENATE(Tabla4[[#This Row],[Nombre]],"
",Tabla4[[#This Row],[Cargo]],"
",Tabla4[[#This Row],[Entidad]])</f>
        <v xml:space="preserve">SANDRA RODRIGUEZ  PRETEL
PRIVADA
GOBERNACIÓN  DEL CAQUETÁ </v>
      </c>
      <c r="I82" s="1" t="str">
        <f>CONCATENATE(Tabla4[[#This Row],[Columna1]],Tabla4[[#This Row],[Correo]],)</f>
        <v xml:space="preserve">SANDRA RODRIGUEZ  PRETEL
PRIVADA
GOBERNACIÓN  DEL CAQUETÁ privada@caqueta.gov.co </v>
      </c>
    </row>
    <row r="83" spans="1:9" ht="63">
      <c r="A83" s="1">
        <v>80</v>
      </c>
      <c r="C83" s="50" t="s">
        <v>62</v>
      </c>
      <c r="D83" s="4" t="s">
        <v>66</v>
      </c>
      <c r="E83" s="19" t="s">
        <v>209</v>
      </c>
      <c r="F83" s="15" t="s">
        <v>76</v>
      </c>
      <c r="G83" s="56" t="s">
        <v>34</v>
      </c>
      <c r="H83" s="1" t="str">
        <f>CONCATENATE(Tabla4[[#This Row],[Nombre]],"
",Tabla4[[#This Row],[Cargo]],"
",Tabla4[[#This Row],[Entidad]])</f>
        <v xml:space="preserve">SILVA NEIRA LUIS ALFREDO
DIPUTADO 
GOBERNACIÓN  DEL CAQUETÁ </v>
      </c>
      <c r="I83" s="1" t="str">
        <f>CONCATENATE(Tabla4[[#This Row],[Columna1]],Tabla4[[#This Row],[Correo]],)</f>
        <v>SILVA NEIRA LUIS ALFREDO
DIPUTADO 
GOBERNACIÓN  DEL CAQUETÁ asamblea@caqueta.gov.co</v>
      </c>
    </row>
    <row r="84" spans="1:9" ht="63">
      <c r="A84" s="1">
        <v>81</v>
      </c>
      <c r="C84" s="50" t="s">
        <v>63</v>
      </c>
      <c r="D84" s="4" t="s">
        <v>66</v>
      </c>
      <c r="E84" s="19" t="s">
        <v>209</v>
      </c>
      <c r="F84" s="15" t="s">
        <v>77</v>
      </c>
      <c r="G84" s="56" t="s">
        <v>34</v>
      </c>
      <c r="H84" s="1" t="str">
        <f>CONCATENATE(Tabla4[[#This Row],[Nombre]],"
",Tabla4[[#This Row],[Cargo]],"
",Tabla4[[#This Row],[Entidad]])</f>
        <v xml:space="preserve">TORRES RIOS CESAR AUGUSTO 
DIPUTADO 
GOBERNACIÓN  DEL CAQUETÁ </v>
      </c>
      <c r="I84" s="1" t="str">
        <f>CONCATENATE(Tabla4[[#This Row],[Columna1]],Tabla4[[#This Row],[Correo]],)</f>
        <v>TORRES RIOS CESAR AUGUSTO 
DIPUTADO 
GOBERNACIÓN  DEL CAQUETÁ cesartorresasamblea@gmail.com</v>
      </c>
    </row>
    <row r="85" spans="1:9" ht="63">
      <c r="A85" s="1">
        <v>82</v>
      </c>
      <c r="C85" s="50" t="s">
        <v>90</v>
      </c>
      <c r="D85" s="4" t="s">
        <v>95</v>
      </c>
      <c r="E85" s="19" t="s">
        <v>96</v>
      </c>
      <c r="F85" s="11" t="s">
        <v>342</v>
      </c>
      <c r="G85" s="56" t="s">
        <v>34</v>
      </c>
      <c r="H85" s="1" t="str">
        <f>CONCATENATE(Tabla4[[#This Row],[Nombre]],"
",Tabla4[[#This Row],[Cargo]],"
",Tabla4[[#This Row],[Entidad]])</f>
        <v>WILLIAM  VERA FIGUEROA
CONCEJAL
ALCALDÍA DEL MUNICIPIO DE FLORENCIA</v>
      </c>
      <c r="I85" s="1" t="str">
        <f>CONCATENATE(Tabla4[[#This Row],[Columna1]],Tabla4[[#This Row],[Correo]],)</f>
        <v>WILLIAM  VERA FIGUEROA
CONCEJAL
ALCALDÍA DEL MUNICIPIO DE FLORENCIAwilliamveraf@hotmail.com</v>
      </c>
    </row>
    <row r="86" spans="1:9" ht="78.75">
      <c r="A86" s="1">
        <v>83</v>
      </c>
      <c r="C86" s="52" t="s">
        <v>24</v>
      </c>
      <c r="D86" s="8" t="s">
        <v>17</v>
      </c>
      <c r="E86" s="16" t="s">
        <v>48</v>
      </c>
      <c r="F86" s="6" t="s">
        <v>12</v>
      </c>
      <c r="G86" s="58" t="s">
        <v>38</v>
      </c>
      <c r="H86" s="1" t="str">
        <f>CONCATENATE(Tabla4[[#This Row],[Nombre]],"
",Tabla4[[#This Row],[Cargo]],"
",Tabla4[[#This Row],[Entidad]])</f>
        <v>WILMER CÁRDENAS RODRÍGUEZ
ALCALDE 
ALCALDÍA DE PUERTO RICO</v>
      </c>
      <c r="I86" s="1" t="str">
        <f>CONCATENATE(Tabla4[[#This Row],[Columna1]],Tabla4[[#This Row],[Correo]],)</f>
        <v>WILMER CÁRDENAS RODRÍGUEZ
ALCALDE 
ALCALDÍA DE PUERTO RICOdespachoalcalde@puertorico-caqueta.gov.co</v>
      </c>
    </row>
    <row r="87" spans="1:9" ht="78.75">
      <c r="A87" s="1">
        <v>84</v>
      </c>
      <c r="C87" s="51" t="s">
        <v>124</v>
      </c>
      <c r="D87" s="7" t="s">
        <v>291</v>
      </c>
      <c r="E87" s="20" t="s">
        <v>209</v>
      </c>
      <c r="F87" s="21" t="s">
        <v>151</v>
      </c>
      <c r="G87" s="57" t="s">
        <v>34</v>
      </c>
      <c r="H87" s="1" t="str">
        <f>CONCATENATE(Tabla4[[#This Row],[Nombre]],"
",Tabla4[[#This Row],[Cargo]],"
",Tabla4[[#This Row],[Entidad]])</f>
        <v xml:space="preserve">YOVANA MARCELA  PEÑA ROJAS
SECRETARIO DE DESPACHO - SECRETARIA DE EDUCACION
GOBERNACIÓN  DEL CAQUETÁ </v>
      </c>
      <c r="I87" s="1" t="str">
        <f>CONCATENATE(Tabla4[[#This Row],[Columna1]],Tabla4[[#This Row],[Correo]],)</f>
        <v>YOVANA MARCELA  PEÑA ROJAS
SECRETARIO DE DESPACHO - SECRETARIA DE EDUCACION
GOBERNACIÓN  DEL CAQUETÁ educacion@caqueta.gov.co</v>
      </c>
    </row>
    <row r="91" spans="1:9">
      <c r="C91" s="25" t="s">
        <v>347</v>
      </c>
      <c r="D91" s="12" t="s">
        <v>348</v>
      </c>
    </row>
    <row r="92" spans="1:9">
      <c r="C92" s="26" t="s">
        <v>349</v>
      </c>
      <c r="D92" s="12" t="s">
        <v>350</v>
      </c>
    </row>
    <row r="93" spans="1:9">
      <c r="C93" s="25" t="s">
        <v>351</v>
      </c>
      <c r="D93" s="12" t="s">
        <v>230</v>
      </c>
    </row>
    <row r="94" spans="1:9">
      <c r="C94" s="25" t="s">
        <v>352</v>
      </c>
      <c r="D94" s="12" t="s">
        <v>353</v>
      </c>
    </row>
    <row r="95" spans="1:9">
      <c r="C95" s="26" t="s">
        <v>354</v>
      </c>
      <c r="D95" s="12" t="s">
        <v>355</v>
      </c>
    </row>
    <row r="96" spans="1:9">
      <c r="C96" s="25" t="s">
        <v>356</v>
      </c>
      <c r="D96" s="12" t="s">
        <v>357</v>
      </c>
    </row>
  </sheetData>
  <phoneticPr fontId="3" type="noConversion"/>
  <hyperlinks>
    <hyperlink ref="F36" r:id="rId1" display="mauroozapata@hotmail.com " xr:uid="{00000000-0004-0000-0000-000000000000}"/>
    <hyperlink ref="F82" r:id="rId2" xr:uid="{00000000-0004-0000-0000-000001000000}"/>
    <hyperlink ref="F64" r:id="rId3" xr:uid="{00000000-0004-0000-0000-000002000000}"/>
    <hyperlink ref="F12" r:id="rId4" xr:uid="{00000000-0004-0000-0000-000003000000}"/>
    <hyperlink ref="F38" r:id="rId5" display="infraestructura@caqueta.gov.co" xr:uid="{00000000-0004-0000-0000-000004000000}"/>
    <hyperlink ref="F39" r:id="rId6" xr:uid="{00000000-0004-0000-0000-000005000000}"/>
    <hyperlink ref="F87" r:id="rId7" xr:uid="{00000000-0004-0000-0000-000006000000}"/>
    <hyperlink ref="F67" r:id="rId8" xr:uid="{00000000-0004-0000-0000-000007000000}"/>
    <hyperlink ref="F8" r:id="rId9" xr:uid="{00000000-0004-0000-0000-000008000000}"/>
    <hyperlink ref="F49" r:id="rId10" xr:uid="{00000000-0004-0000-0000-000009000000}"/>
    <hyperlink ref="F5" r:id="rId11" xr:uid="{00000000-0004-0000-0000-00000A000000}"/>
    <hyperlink ref="F7" r:id="rId12" xr:uid="{00000000-0004-0000-0000-00000B000000}"/>
    <hyperlink ref="F60" r:id="rId13" xr:uid="{00000000-0004-0000-0000-00000C000000}"/>
    <hyperlink ref="F73" r:id="rId14" xr:uid="{00000000-0004-0000-0000-00000D000000}"/>
    <hyperlink ref="F55" r:id="rId15" display="educacion@caqueta.gov.co" xr:uid="{00000000-0004-0000-0000-00000E000000}"/>
    <hyperlink ref="F68" r:id="rId16" xr:uid="{00000000-0004-0000-0000-00000F000000}"/>
    <hyperlink ref="F77" r:id="rId17" display="icdt@caqueta.gov.co" xr:uid="{00000000-0004-0000-0000-000010000000}"/>
    <hyperlink ref="F41" r:id="rId18" xr:uid="{00000000-0004-0000-0000-000011000000}"/>
    <hyperlink ref="F70" r:id="rId19" xr:uid="{00000000-0004-0000-0000-000012000000}"/>
    <hyperlink ref="F17" r:id="rId20" xr:uid="{00000000-0004-0000-0000-000013000000}"/>
    <hyperlink ref="F34" r:id="rId21" xr:uid="{00000000-0004-0000-0000-000014000000}"/>
    <hyperlink ref="F16" r:id="rId22" xr:uid="{00000000-0004-0000-0000-000015000000}"/>
    <hyperlink ref="F80" r:id="rId23" xr:uid="{00000000-0004-0000-0000-000016000000}"/>
    <hyperlink ref="F22" r:id="rId24" xr:uid="{00000000-0004-0000-0000-000017000000}"/>
    <hyperlink ref="F42" r:id="rId25" xr:uid="{00000000-0004-0000-0000-000019000000}"/>
    <hyperlink ref="F18" r:id="rId26" display="disciplinario@caqueta.gov.co" xr:uid="{00000000-0004-0000-0000-00001A000000}"/>
    <hyperlink ref="F31" r:id="rId27" display="tic@caqueta.gov.co" xr:uid="{00000000-0004-0000-0000-00001B000000}"/>
    <hyperlink ref="F10" r:id="rId28" xr:uid="{00000000-0004-0000-0000-00001C000000}"/>
    <hyperlink ref="F23" r:id="rId29" xr:uid="{00000000-0004-0000-0000-00001D000000}"/>
    <hyperlink ref="F48" r:id="rId30" xr:uid="{00000000-0004-0000-0000-00001E000000}"/>
    <hyperlink ref="F56" r:id="rId31" xr:uid="{00000000-0004-0000-0000-00001F000000}"/>
    <hyperlink ref="F47" r:id="rId32" xr:uid="{00000000-0004-0000-0000-000020000000}"/>
    <hyperlink ref="F81" r:id="rId33" xr:uid="{00000000-0004-0000-0000-000021000000}"/>
    <hyperlink ref="F74" r:id="rId34" xr:uid="{00000000-0004-0000-0000-000022000000}"/>
    <hyperlink ref="F11" r:id="rId35" xr:uid="{00000000-0004-0000-0000-000023000000}"/>
    <hyperlink ref="F43" r:id="rId36" xr:uid="{00000000-0004-0000-0000-000024000000}"/>
    <hyperlink ref="F50" r:id="rId37" xr:uid="{00000000-0004-0000-0000-000025000000}"/>
    <hyperlink ref="F9" r:id="rId38" xr:uid="{00000000-0004-0000-0000-000026000000}"/>
    <hyperlink ref="F57" r:id="rId39" xr:uid="{00000000-0004-0000-0000-000027000000}"/>
    <hyperlink ref="F29" r:id="rId40" xr:uid="{00000000-0004-0000-0000-000028000000}"/>
    <hyperlink ref="F30" r:id="rId41" xr:uid="{00000000-0004-0000-0000-000029000000}"/>
    <hyperlink ref="F51" r:id="rId42" xr:uid="{00000000-0004-0000-0000-00002A000000}"/>
    <hyperlink ref="F65" r:id="rId43" xr:uid="{00000000-0004-0000-0000-00002B000000}"/>
    <hyperlink ref="F66" r:id="rId44" xr:uid="{00000000-0004-0000-0000-00002C000000}"/>
    <hyperlink ref="F72" r:id="rId45" xr:uid="{00000000-0004-0000-0000-00002D000000}"/>
    <hyperlink ref="F75" r:id="rId46" xr:uid="{00000000-0004-0000-0000-00002E000000}"/>
    <hyperlink ref="F79" r:id="rId47" xr:uid="{00000000-0004-0000-0000-00002F000000}"/>
    <hyperlink ref="F83" r:id="rId48" xr:uid="{00000000-0004-0000-0000-000030000000}"/>
    <hyperlink ref="F84" r:id="rId49" xr:uid="{00000000-0004-0000-0000-000031000000}"/>
    <hyperlink ref="F27" r:id="rId50" xr:uid="{00000000-0004-0000-0000-000032000000}"/>
    <hyperlink ref="F52" r:id="rId51" xr:uid="{00000000-0004-0000-0000-000033000000}"/>
    <hyperlink ref="F54" r:id="rId52" xr:uid="{00000000-0004-0000-0000-000034000000}"/>
    <hyperlink ref="F76" r:id="rId53" xr:uid="{00000000-0004-0000-0000-000035000000}"/>
    <hyperlink ref="F69" r:id="rId54" xr:uid="{00000000-0004-0000-0000-000036000000}"/>
    <hyperlink ref="F37" r:id="rId55" xr:uid="{00000000-0004-0000-0000-000037000000}"/>
    <hyperlink ref="F86" r:id="rId56" xr:uid="{00000000-0004-0000-0000-000038000000}"/>
    <hyperlink ref="F15" r:id="rId57" xr:uid="{00000000-0004-0000-0000-000039000000}"/>
    <hyperlink ref="F46" r:id="rId58" xr:uid="{00000000-0004-0000-0000-00003A000000}"/>
    <hyperlink ref="F21" r:id="rId59" xr:uid="{00000000-0004-0000-0000-00003B000000}"/>
    <hyperlink ref="F53" r:id="rId60" display="alcaldia@solita-caqueta.gov.co" xr:uid="{00000000-0004-0000-0000-00003C000000}"/>
    <hyperlink ref="F32" r:id="rId61" xr:uid="{00000000-0004-0000-0000-00003D000000}"/>
    <hyperlink ref="F59" r:id="rId62" xr:uid="{00000000-0004-0000-0000-00003E000000}"/>
    <hyperlink ref="F20" r:id="rId63" xr:uid="{00000000-0004-0000-0000-00003F000000}"/>
    <hyperlink ref="F61" r:id="rId64" xr:uid="{00000000-0004-0000-0000-000040000000}"/>
    <hyperlink ref="F58" r:id="rId65" xr:uid="{00000000-0004-0000-0000-000041000000}"/>
    <hyperlink ref="F24" r:id="rId66" xr:uid="{00000000-0004-0000-0000-000042000000}"/>
    <hyperlink ref="F13" r:id="rId67" xr:uid="{00000000-0004-0000-0000-000043000000}"/>
    <hyperlink ref="F25" r:id="rId68" xr:uid="{00000000-0004-0000-0000-000044000000}"/>
    <hyperlink ref="F71" r:id="rId69" xr:uid="{00000000-0004-0000-0000-000045000000}"/>
    <hyperlink ref="F35" r:id="rId70" xr:uid="{00000000-0004-0000-0000-000046000000}"/>
    <hyperlink ref="F45" r:id="rId71" xr:uid="{00000000-0004-0000-0000-000047000000}"/>
    <hyperlink ref="F6" r:id="rId72" xr:uid="{00000000-0004-0000-0000-000048000000}"/>
    <hyperlink ref="F26" r:id="rId73" xr:uid="{00000000-0004-0000-0000-000049000000}"/>
    <hyperlink ref="F44" r:id="rId74" xr:uid="{00000000-0004-0000-0000-00004A000000}"/>
    <hyperlink ref="F19" r:id="rId75" xr:uid="{00000000-0004-0000-0000-00004B000000}"/>
    <hyperlink ref="F14" r:id="rId76" xr:uid="{00000000-0004-0000-0000-00004C000000}"/>
    <hyperlink ref="F78" r:id="rId77" xr:uid="{00000000-0004-0000-0000-00004D000000}"/>
    <hyperlink ref="F63" r:id="rId78" xr:uid="{00000000-0004-0000-0000-00004E000000}"/>
    <hyperlink ref="F62" r:id="rId79" xr:uid="{00000000-0004-0000-0000-00004F000000}"/>
    <hyperlink ref="D94" r:id="rId80" xr:uid="{00000000-0004-0000-0000-000050000000}"/>
    <hyperlink ref="D93" r:id="rId81" xr:uid="{00000000-0004-0000-0000-000051000000}"/>
    <hyperlink ref="D92" r:id="rId82" xr:uid="{00000000-0004-0000-0000-000052000000}"/>
    <hyperlink ref="D95" r:id="rId83" xr:uid="{00000000-0004-0000-0000-000053000000}"/>
    <hyperlink ref="D96" r:id="rId84" xr:uid="{00000000-0004-0000-0000-000054000000}"/>
    <hyperlink ref="D91" r:id="rId85" display="mailto:miguelangelsecobras@gmail.com" xr:uid="{00000000-0004-0000-0000-000055000000}"/>
    <hyperlink ref="F40" r:id="rId86" xr:uid="{00000000-0004-0000-0000-000018000000}"/>
  </hyperlinks>
  <pageMargins left="0.7" right="0.7" top="0.75" bottom="0.75" header="0.3" footer="0.3"/>
  <pageSetup orientation="portrait" r:id="rId87"/>
  <tableParts count="1">
    <tablePart r:id="rId8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B30-B506-4FEA-BA57-1A99E2A3C41F}">
  <sheetPr>
    <tabColor rgb="FF7030A0"/>
  </sheetPr>
  <dimension ref="B3:D4"/>
  <sheetViews>
    <sheetView workbookViewId="0">
      <selection activeCell="D4" sqref="D4"/>
    </sheetView>
  </sheetViews>
  <sheetFormatPr baseColWidth="10" defaultRowHeight="15"/>
  <cols>
    <col min="2" max="2" width="51.28515625" bestFit="1" customWidth="1"/>
    <col min="3" max="3" width="21.85546875" customWidth="1"/>
    <col min="4" max="4" width="49.5703125" customWidth="1"/>
  </cols>
  <sheetData>
    <row r="3" spans="2:4">
      <c r="B3" s="88" t="s">
        <v>407</v>
      </c>
      <c r="C3" s="78" t="s">
        <v>517</v>
      </c>
      <c r="D3" s="106" t="s">
        <v>518</v>
      </c>
    </row>
    <row r="4" spans="2:4" ht="54.75" customHeight="1">
      <c r="B4" s="88" t="s">
        <v>447</v>
      </c>
      <c r="C4" s="78" t="s">
        <v>446</v>
      </c>
      <c r="D4" s="106" t="str">
        <f>+UPPER(B4)</f>
        <v>STEPAN UNCOVSKY
SOCIEDAD ALEMANA DE COOPERACIÓN INTERNACIONAL: GIZ</v>
      </c>
    </row>
  </sheetData>
  <phoneticPr fontId="3" type="noConversion"/>
  <hyperlinks>
    <hyperlink ref="C4" r:id="rId1" display="mailto:giz-kolumbien@giz.de" xr:uid="{938C2C62-C23C-4F6D-A690-12684B359DB1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4:H27"/>
  <sheetViews>
    <sheetView topLeftCell="E21" zoomScale="80" zoomScaleNormal="80" workbookViewId="0">
      <selection activeCell="H27" sqref="H27"/>
    </sheetView>
  </sheetViews>
  <sheetFormatPr baseColWidth="10" defaultColWidth="40.85546875" defaultRowHeight="15.75"/>
  <cols>
    <col min="1" max="1" width="40.85546875" style="27"/>
    <col min="2" max="2" width="40.85546875" style="28"/>
    <col min="3" max="5" width="40.85546875" style="27"/>
    <col min="6" max="6" width="40.85546875" style="28"/>
    <col min="7" max="8" width="40.85546875" style="68"/>
    <col min="9" max="16384" width="40.85546875" style="27"/>
  </cols>
  <sheetData>
    <row r="4" spans="1:8" ht="16.5" thickBot="1">
      <c r="B4" s="66" t="s">
        <v>1</v>
      </c>
      <c r="C4" s="66" t="s">
        <v>2</v>
      </c>
      <c r="D4" s="67" t="s">
        <v>0</v>
      </c>
      <c r="E4" s="66" t="s">
        <v>3</v>
      </c>
      <c r="F4" s="66" t="s">
        <v>4</v>
      </c>
      <c r="G4" s="66" t="s">
        <v>407</v>
      </c>
      <c r="H4" s="66" t="s">
        <v>517</v>
      </c>
    </row>
    <row r="5" spans="1:8" ht="63">
      <c r="A5" s="27">
        <v>1</v>
      </c>
      <c r="B5" s="29" t="s">
        <v>376</v>
      </c>
      <c r="C5" s="30" t="s">
        <v>178</v>
      </c>
      <c r="D5" s="29" t="s">
        <v>177</v>
      </c>
      <c r="E5" s="118" t="s">
        <v>377</v>
      </c>
      <c r="F5" s="31" t="s">
        <v>34</v>
      </c>
      <c r="G5" s="68" t="str">
        <f>CONCATENATE(Tabla5[[#This Row],[Nombre]],"
",Tabla5[[#This Row],[Cargo]],"
",Tabla5[[#This Row],[Entidad]])</f>
        <v>ALVARO LEON HURTADO CUARTAS
NOTARIO SEGUNDO DEL CIRCUTO
NOTARIA SEGUNDA</v>
      </c>
      <c r="H5" s="68" t="str">
        <f>CONCATENATE(Tabla5[[#This Row],[Columna1]],"
",Tabla5[[#This Row],[Correo]],)</f>
        <v>ALVARO LEON HURTADO CUARTAS
NOTARIO SEGUNDO DEL CIRCUTO
NOTARIA SEGUNDA
segundaflorencia@supernotariado.gov.co</v>
      </c>
    </row>
    <row r="6" spans="1:8" ht="78.75">
      <c r="A6" s="27">
        <v>2</v>
      </c>
      <c r="B6" s="32" t="s">
        <v>200</v>
      </c>
      <c r="C6" s="33" t="s">
        <v>199</v>
      </c>
      <c r="D6" s="32" t="s">
        <v>198</v>
      </c>
      <c r="E6" s="119" t="s">
        <v>403</v>
      </c>
      <c r="F6" s="34" t="s">
        <v>34</v>
      </c>
      <c r="G6" s="68" t="str">
        <f>CONCATENATE(Tabla5[[#This Row],[Nombre]],"
",Tabla5[[#This Row],[Cargo]],"
",Tabla5[[#This Row],[Entidad]])</f>
        <v>ARGEL CUTIVA
ADMINISTRADOR AEROPUERTO
AEROPUERTO GUSTAVO ARTUNDUAGA PAREDES</v>
      </c>
      <c r="H6" s="68" t="str">
        <f>CONCATENATE(Tabla5[[#This Row],[Columna1]],"
",Tabla5[[#This Row],[Correo]],)</f>
        <v>ARGEL CUTIVA
ADMINISTRADOR AEROPUERTO
AEROPUERTO GUSTAVO ARTUNDUAGA PAREDES
atencionalciudadano@aerocivil.gov.co</v>
      </c>
    </row>
    <row r="7" spans="1:8" ht="63">
      <c r="A7" s="27">
        <v>3</v>
      </c>
      <c r="B7" s="32" t="s">
        <v>362</v>
      </c>
      <c r="C7" s="33" t="s">
        <v>363</v>
      </c>
      <c r="D7" s="32" t="s">
        <v>169</v>
      </c>
      <c r="E7" s="35" t="s">
        <v>364</v>
      </c>
      <c r="F7" s="34" t="s">
        <v>34</v>
      </c>
      <c r="G7" s="68" t="str">
        <f>CONCATENATE(Tabla5[[#This Row],[Nombre]],"
",Tabla5[[#This Row],[Cargo]],"
",Tabla5[[#This Row],[Entidad]])</f>
        <v>BERTULIO PLAZAS CABRERA
DIRECTOR REGIONAL DEL CAQUETÁ
ICBF</v>
      </c>
      <c r="H7" s="68" t="str">
        <f>CONCATENATE(Tabla5[[#This Row],[Columna1]],"
",Tabla5[[#This Row],[Correo]],)</f>
        <v>BERTULIO PLAZAS CABRERA
DIRECTOR REGIONAL DEL CAQUETÁ
ICBF
Bertulio.Cabrera@icbf.gov.co</v>
      </c>
    </row>
    <row r="8" spans="1:8" ht="63">
      <c r="A8" s="27">
        <v>4</v>
      </c>
      <c r="B8" s="32" t="s">
        <v>400</v>
      </c>
      <c r="C8" s="33" t="s">
        <v>194</v>
      </c>
      <c r="D8" s="32" t="s">
        <v>193</v>
      </c>
      <c r="E8" s="119" t="s">
        <v>401</v>
      </c>
      <c r="F8" s="34" t="s">
        <v>34</v>
      </c>
      <c r="G8" s="68" t="str">
        <f>CONCATENATE(Tabla5[[#This Row],[Nombre]],"
",Tabla5[[#This Row],[Cargo]],"
",Tabla5[[#This Row],[Entidad]])</f>
        <v xml:space="preserve">CARLO ANDRES PRADA GÓMEZ
PRESIDENTE EJECUTIVO
CAMARA DE COMERCIO DE FLORENCIA </v>
      </c>
      <c r="H8" s="68" t="str">
        <f>CONCATENATE(Tabla5[[#This Row],[Columna1]],"
",Tabla5[[#This Row],[Correo]],)</f>
        <v>CARLO ANDRES PRADA GÓMEZ
PRESIDENTE EJECUTIVO
CAMARA DE COMERCIO DE FLORENCIA 
Pejecutiva@ccflorencia.org.co</v>
      </c>
    </row>
    <row r="9" spans="1:8" ht="78.75">
      <c r="A9" s="27">
        <v>5</v>
      </c>
      <c r="B9" s="32" t="s">
        <v>366</v>
      </c>
      <c r="C9" s="33" t="s">
        <v>172</v>
      </c>
      <c r="D9" s="32" t="s">
        <v>171</v>
      </c>
      <c r="E9" s="36" t="s">
        <v>367</v>
      </c>
      <c r="F9" s="34" t="s">
        <v>34</v>
      </c>
      <c r="G9" s="68" t="str">
        <f>CONCATENATE(Tabla5[[#This Row],[Nombre]],"
",Tabla5[[#This Row],[Cargo]],"
",Tabla5[[#This Row],[Entidad]])</f>
        <v>CARLOS ALBERTO ZAMBRANO GONZALEZ
DIRECTOR TERRITORIAL  DEL CAQUETA INVIAS
INVIAS</v>
      </c>
      <c r="H9" s="68" t="str">
        <f>CONCATENATE(Tabla5[[#This Row],[Columna1]],"
",Tabla5[[#This Row],[Correo]],)</f>
        <v>CARLOS ALBERTO ZAMBRANO GONZALEZ
DIRECTOR TERRITORIAL  DEL CAQUETA INVIAS
INVIAS
czambrano@invias.gov.co</v>
      </c>
    </row>
    <row r="10" spans="1:8" ht="63">
      <c r="A10" s="27">
        <v>6</v>
      </c>
      <c r="B10" s="115" t="s">
        <v>183</v>
      </c>
      <c r="C10" s="30" t="s">
        <v>393</v>
      </c>
      <c r="D10" s="117" t="s">
        <v>182</v>
      </c>
      <c r="E10" s="118" t="s">
        <v>394</v>
      </c>
      <c r="F10" s="31" t="s">
        <v>34</v>
      </c>
      <c r="G10" s="68" t="str">
        <f>CONCATENATE(Tabla5[[#This Row],[Nombre]],"
",Tabla5[[#This Row],[Cargo]],"
",Tabla5[[#This Row],[Entidad]])</f>
        <v>CARLOS AUGUSTO RAMIREZ
DIRECTOR TERRITORIO CAQUETÁ
IGAC</v>
      </c>
      <c r="H10" s="68" t="str">
        <f>CONCATENATE(Tabla5[[#This Row],[Columna1]],"
",Tabla5[[#This Row],[Correo]],)</f>
        <v>CARLOS AUGUSTO RAMIREZ
DIRECTOR TERRITORIO CAQUETÁ
IGAC
carlos.ramirezgil@igac.gov.co</v>
      </c>
    </row>
    <row r="11" spans="1:8" ht="78.75">
      <c r="A11" s="27">
        <v>7</v>
      </c>
      <c r="B11" s="37" t="s">
        <v>167</v>
      </c>
      <c r="C11" s="38" t="s">
        <v>168</v>
      </c>
      <c r="D11" s="37" t="s">
        <v>166</v>
      </c>
      <c r="E11" s="46" t="s">
        <v>365</v>
      </c>
      <c r="F11" s="40" t="s">
        <v>34</v>
      </c>
      <c r="G11" s="68" t="str">
        <f>CONCATENATE(Tabla5[[#This Row],[Nombre]],"
",Tabla5[[#This Row],[Cargo]],"
",Tabla5[[#This Row],[Entidad]])</f>
        <v>CESAR AUGUSTO TRUJILLO 
DIRECTOR ADMINISTRATIVO COMFACA
COMFACA</v>
      </c>
      <c r="H11" s="68" t="str">
        <f>CONCATENATE(Tabla5[[#This Row],[Columna1]],"
",Tabla5[[#This Row],[Correo]],)</f>
        <v>CESAR AUGUSTO TRUJILLO 
DIRECTOR ADMINISTRATIVO COMFACA
COMFACA
notificaciones.judiciales@comfaca.com
atencionalusuario@comfaca.com</v>
      </c>
    </row>
    <row r="12" spans="1:8" ht="78.75">
      <c r="A12" s="27">
        <v>8</v>
      </c>
      <c r="B12" s="44" t="s">
        <v>391</v>
      </c>
      <c r="C12" s="116" t="s">
        <v>202</v>
      </c>
      <c r="D12" s="44" t="s">
        <v>208</v>
      </c>
      <c r="E12" s="43" t="s">
        <v>392</v>
      </c>
      <c r="F12" s="44" t="s">
        <v>34</v>
      </c>
      <c r="G12" s="68" t="str">
        <f>CONCATENATE(Tabla5[[#This Row],[Nombre]],"
",Tabla5[[#This Row],[Cargo]],"
",Tabla5[[#This Row],[Entidad]])</f>
        <v>EDINSON ROJAS VILLEGAS
DIRECTOR
PROSPERIDAD SOCIAL</v>
      </c>
      <c r="H12" s="68" t="str">
        <f>CONCATENATE(Tabla5[[#This Row],[Columna1]],"
",Tabla5[[#This Row],[Correo]],)</f>
        <v>EDINSON ROJAS VILLEGAS
DIRECTOR
PROSPERIDAD SOCIAL
edinson.rojas@prosperidadsocial.gov.co
caqueta@prosperidadsocial.gov.co</v>
      </c>
    </row>
    <row r="13" spans="1:8" ht="110.25">
      <c r="A13" s="27">
        <v>9</v>
      </c>
      <c r="B13" s="29" t="s">
        <v>192</v>
      </c>
      <c r="C13" s="30" t="s">
        <v>191</v>
      </c>
      <c r="D13" s="29" t="s">
        <v>190</v>
      </c>
      <c r="E13" s="45" t="s">
        <v>404</v>
      </c>
      <c r="F13" s="31" t="s">
        <v>34</v>
      </c>
      <c r="G13" s="68" t="str">
        <f>CONCATENATE(Tabla5[[#This Row],[Nombre]],"
",Tabla5[[#This Row],[Cargo]],"
",Tabla5[[#This Row],[Entidad]])</f>
        <v>FABIO ZAMBRANO
JEFE DE PLANTA
NESTLÉ DE COLOMBIA</v>
      </c>
      <c r="H13" s="68" t="str">
        <f>CONCATENATE(Tabla5[[#This Row],[Columna1]],"
",Tabla5[[#This Row],[Correo]],)</f>
        <v>FABIO ZAMBRANO
JEFE DE PLANTA
NESTLÉ DE COLOMBIA
servicio.consumidor@co.nestle.com
jairo.amaya@co.
nestle.comarleth.
solano@co.nestle.com</v>
      </c>
    </row>
    <row r="14" spans="1:8" ht="63">
      <c r="A14" s="27">
        <v>10</v>
      </c>
      <c r="B14" s="29" t="s">
        <v>189</v>
      </c>
      <c r="C14" s="30" t="s">
        <v>188</v>
      </c>
      <c r="D14" s="29" t="s">
        <v>187</v>
      </c>
      <c r="E14" s="118" t="s">
        <v>399</v>
      </c>
      <c r="F14" s="31" t="s">
        <v>34</v>
      </c>
      <c r="G14" s="68" t="str">
        <f>CONCATENATE(Tabla5[[#This Row],[Nombre]],"
",Tabla5[[#This Row],[Cargo]],"
",Tabla5[[#This Row],[Entidad]])</f>
        <v>GERARDO CADENA SILVA
GERENTE 
ELECTRIFICADORA DEL CAQUETA</v>
      </c>
      <c r="H14" s="68" t="str">
        <f>CONCATENATE(Tabla5[[#This Row],[Columna1]],"
",Tabla5[[#This Row],[Correo]],)</f>
        <v>GERARDO CADENA SILVA
GERENTE 
ELECTRIFICADORA DEL CAQUETA
contactenos@electrocaqueta.com.co</v>
      </c>
    </row>
    <row r="15" spans="1:8" ht="63">
      <c r="A15" s="27">
        <v>11</v>
      </c>
      <c r="B15" s="37" t="s">
        <v>359</v>
      </c>
      <c r="C15" s="38" t="s">
        <v>360</v>
      </c>
      <c r="D15" s="37" t="s">
        <v>358</v>
      </c>
      <c r="E15" s="38" t="s">
        <v>361</v>
      </c>
      <c r="F15" s="40" t="s">
        <v>34</v>
      </c>
      <c r="G15" s="68" t="str">
        <f>CONCATENATE(Tabla5[[#This Row],[Nombre]],"
",Tabla5[[#This Row],[Cargo]],"
",Tabla5[[#This Row],[Entidad]])</f>
        <v xml:space="preserve">HERMES TORRES NÚÑEZ
CONTRALOR DEPARTAMENTAL
CONTRALORIA  DEPARTAMENTAL </v>
      </c>
      <c r="H15" s="68" t="str">
        <f>CONCATENATE(Tabla5[[#This Row],[Columna1]],"
",Tabla5[[#This Row],[Correo]],)</f>
        <v>HERMES TORRES NÚÑEZ
CONTRALOR DEPARTAMENTAL
CONTRALORIA  DEPARTAMENTAL 
 contralor@contraloriadelcaqueta.gov.co</v>
      </c>
    </row>
    <row r="16" spans="1:8" ht="63">
      <c r="A16" s="27">
        <v>12</v>
      </c>
      <c r="B16" s="37" t="s">
        <v>197</v>
      </c>
      <c r="C16" s="38" t="s">
        <v>196</v>
      </c>
      <c r="D16" s="37" t="s">
        <v>195</v>
      </c>
      <c r="E16" s="48" t="s">
        <v>402</v>
      </c>
      <c r="F16" s="40" t="s">
        <v>34</v>
      </c>
      <c r="G16" s="68" t="str">
        <f>CONCATENATE(Tabla5[[#This Row],[Nombre]],"
",Tabla5[[#This Row],[Cargo]],"
",Tabla5[[#This Row],[Entidad]])</f>
        <v xml:space="preserve">HERNAN ARENAS VEGA
PRESIDENTE 
CRUZ ROJA COLOMBIANA </v>
      </c>
      <c r="H16" s="68" t="str">
        <f>CONCATENATE(Tabla5[[#This Row],[Columna1]],"
",Tabla5[[#This Row],[Correo]],)</f>
        <v>HERNAN ARENAS VEGA
PRESIDENTE 
CRUZ ROJA COLOMBIANA 
caqueta@cruzrojacolombiana.org</v>
      </c>
    </row>
    <row r="17" spans="1:8" ht="78.75">
      <c r="A17" s="27">
        <v>13</v>
      </c>
      <c r="B17" s="37" t="s">
        <v>389</v>
      </c>
      <c r="C17" s="38" t="s">
        <v>181</v>
      </c>
      <c r="D17" s="37" t="s">
        <v>180</v>
      </c>
      <c r="E17" s="39" t="s">
        <v>390</v>
      </c>
      <c r="F17" s="40" t="s">
        <v>34</v>
      </c>
      <c r="G17" s="68" t="str">
        <f>CONCATENATE(Tabla5[[#This Row],[Nombre]],"
",Tabla5[[#This Row],[Cargo]],"
",Tabla5[[#This Row],[Entidad]])</f>
        <v xml:space="preserve">HERNANDO VASQUEZ VILLARRUEL
DIRECTOR SECCIONAL DE IMPUESTOS Y ADUANAS
DIAN </v>
      </c>
      <c r="H17" s="68" t="str">
        <f>CONCATENATE(Tabla5[[#This Row],[Columna1]],"
",Tabla5[[#This Row],[Correo]],)</f>
        <v>HERNANDO VASQUEZ VILLARRUEL
DIRECTOR SECCIONAL DE IMPUESTOS Y ADUANAS
DIAN 
hvasquezv@dian.gov.co</v>
      </c>
    </row>
    <row r="18" spans="1:8" ht="63">
      <c r="A18" s="27">
        <v>14</v>
      </c>
      <c r="B18" s="37" t="s">
        <v>203</v>
      </c>
      <c r="C18" s="38" t="s">
        <v>202</v>
      </c>
      <c r="D18" s="37" t="s">
        <v>201</v>
      </c>
      <c r="E18" s="47" t="s">
        <v>204</v>
      </c>
      <c r="F18" s="40" t="s">
        <v>34</v>
      </c>
      <c r="G18" s="68" t="str">
        <f>CONCATENATE(Tabla5[[#This Row],[Nombre]],"
",Tabla5[[#This Row],[Cargo]],"
",Tabla5[[#This Row],[Entidad]])</f>
        <v>JAIRO ALBERTO ESCOBAR CARVAJAL 
DIRECTOR
DEFENSA CIVIL</v>
      </c>
      <c r="H18" s="68" t="str">
        <f>CONCATENATE(Tabla5[[#This Row],[Columna1]],"
",Tabla5[[#This Row],[Correo]],)</f>
        <v>JAIRO ALBERTO ESCOBAR CARVAJAL 
DIRECTOR
DEFENSA CIVIL
sec.caqueta@defensacivil.gov.co</v>
      </c>
    </row>
    <row r="19" spans="1:8" ht="63">
      <c r="A19" s="27">
        <v>15</v>
      </c>
      <c r="B19" s="37" t="s">
        <v>397</v>
      </c>
      <c r="C19" s="38" t="s">
        <v>186</v>
      </c>
      <c r="D19" s="37" t="s">
        <v>185</v>
      </c>
      <c r="E19" s="39" t="s">
        <v>398</v>
      </c>
      <c r="F19" s="40" t="s">
        <v>34</v>
      </c>
      <c r="G19" s="68" t="str">
        <f>CONCATENATE(Tabla5[[#This Row],[Nombre]],"
",Tabla5[[#This Row],[Cargo]],"
",Tabla5[[#This Row],[Entidad]])</f>
        <v>JUAN MANUEL PEÑA
GERENTE DEPARTAMENTAL 
ICA CAQUETA</v>
      </c>
      <c r="H19" s="68" t="str">
        <f>CONCATENATE(Tabla5[[#This Row],[Columna1]],"
",Tabla5[[#This Row],[Correo]],)</f>
        <v>JUAN MANUEL PEÑA
GERENTE DEPARTAMENTAL 
ICA CAQUETA
gerencia.caquetá@ica.gov.co</v>
      </c>
    </row>
    <row r="20" spans="1:8" ht="110.25">
      <c r="A20" s="27">
        <v>16</v>
      </c>
      <c r="B20" s="37" t="s">
        <v>379</v>
      </c>
      <c r="C20" s="38" t="s">
        <v>380</v>
      </c>
      <c r="D20" s="37" t="s">
        <v>378</v>
      </c>
      <c r="E20" s="46" t="s">
        <v>381</v>
      </c>
      <c r="F20" s="40" t="s">
        <v>34</v>
      </c>
      <c r="G20" s="68" t="str">
        <f>CONCATENATE(Tabla5[[#This Row],[Nombre]],"
",Tabla5[[#This Row],[Cargo]],"
",Tabla5[[#This Row],[Entidad]])</f>
        <v>KENDY MARLOWY TURNER VALEN
PROCURADORA REGIONAL
PROCURADURIA GENERAL SECCIÓN CAQUETÁ</v>
      </c>
      <c r="H20" s="68" t="str">
        <f>CONCATENATE(Tabla5[[#This Row],[Columna1]],"
",Tabla5[[#This Row],[Correo]],)</f>
        <v>KENDY MARLOWY TURNER VALEN
PROCURADORA REGIONAL
PROCURADURIA GENERAL SECCIÓN CAQUETÁ
 regional.caqueta@procuraduria.gov.co
kturner@procuraduria.gov.co
coordinacion.caqueta@procuraduria.gov.co</v>
      </c>
    </row>
    <row r="21" spans="1:8" ht="94.5">
      <c r="A21" s="27">
        <v>17</v>
      </c>
      <c r="B21" s="37" t="s">
        <v>382</v>
      </c>
      <c r="C21" s="38" t="s">
        <v>383</v>
      </c>
      <c r="D21" s="37" t="s">
        <v>179</v>
      </c>
      <c r="E21" s="38" t="s">
        <v>384</v>
      </c>
      <c r="F21" s="40" t="s">
        <v>34</v>
      </c>
      <c r="G21" s="68" t="str">
        <f>CONCATENATE(Tabla5[[#This Row],[Nombre]],"
",Tabla5[[#This Row],[Cargo]],"
",Tabla5[[#This Row],[Entidad]])</f>
        <v>LUIS FERNANDO ORTEGA
DIRECTOR TERRITORIAL CAQUETA  MINITRABAJO
MINISTERIO DE TRABAJO</v>
      </c>
      <c r="H21" s="68" t="str">
        <f>CONCATENATE(Tabla5[[#This Row],[Columna1]],"
",Tabla5[[#This Row],[Correo]],)</f>
        <v>LUIS FERNANDO ORTEGA
DIRECTOR TERRITORIAL CAQUETA  MINITRABAJO
MINISTERIO DE TRABAJO
lortega@mintrabajo.gov.co
dtcaqueta@mintrabajo.gov.co</v>
      </c>
    </row>
    <row r="22" spans="1:8" ht="63">
      <c r="A22" s="27">
        <v>18</v>
      </c>
      <c r="B22" s="37" t="s">
        <v>395</v>
      </c>
      <c r="C22" s="38" t="s">
        <v>170</v>
      </c>
      <c r="D22" s="37" t="s">
        <v>184</v>
      </c>
      <c r="E22" s="46" t="s">
        <v>396</v>
      </c>
      <c r="F22" s="40" t="s">
        <v>34</v>
      </c>
      <c r="G22" s="68" t="str">
        <f>CONCATENATE(Tabla5[[#This Row],[Nombre]],"
",Tabla5[[#This Row],[Cargo]],"
",Tabla5[[#This Row],[Entidad]])</f>
        <v xml:space="preserve">MILTON CHÁVEZ LÓPEZ
GERENTE
COFEMA </v>
      </c>
      <c r="H22" s="68" t="str">
        <f>CONCATENATE(Tabla5[[#This Row],[Columna1]],"
",Tabla5[[#This Row],[Correo]],)</f>
        <v>MILTON CHÁVEZ LÓPEZ
GERENTE
COFEMA 
 contacto@cofemacaqueta.com</v>
      </c>
    </row>
    <row r="23" spans="1:8" ht="94.5">
      <c r="A23" s="27">
        <v>19</v>
      </c>
      <c r="B23" s="37" t="s">
        <v>386</v>
      </c>
      <c r="C23" s="38" t="s">
        <v>387</v>
      </c>
      <c r="D23" s="37" t="s">
        <v>385</v>
      </c>
      <c r="E23" s="39" t="s">
        <v>388</v>
      </c>
      <c r="F23" s="40" t="s">
        <v>34</v>
      </c>
      <c r="G23" s="68" t="str">
        <f>CONCATENATE(Tabla5[[#This Row],[Nombre]],"
",Tabla5[[#This Row],[Cargo]],"
",Tabla5[[#This Row],[Entidad]])</f>
        <v>NOHORA EUDOCIA QUIROGA BOHORQUEZ
DIRECTOR SECCIONAL DE LA FISCALÍA GENERAL DE LA NACIÓN - DIRECCIÓN SECCIONAL CAQUETÁ
FISCALIA GENERAL DE LA NACIÓN</v>
      </c>
      <c r="H23" s="68" t="str">
        <f>CONCATENATE(Tabla5[[#This Row],[Columna1]],"
",Tabla5[[#This Row],[Correo]],)</f>
        <v>NOHORA EUDOCIA QUIROGA BOHORQUEZ
DIRECTOR SECCIONAL DE LA FISCALÍA GENERAL DE LA NACIÓN - DIRECCIÓN SECCIONAL CAQUETÁ
FISCALIA GENERAL DE LA NACIÓN
dirsec.caqueta@fiscalia.gov.co</v>
      </c>
    </row>
    <row r="24" spans="1:8" ht="78.75">
      <c r="A24" s="27">
        <v>20</v>
      </c>
      <c r="B24" s="37" t="s">
        <v>173</v>
      </c>
      <c r="C24" s="38" t="s">
        <v>369</v>
      </c>
      <c r="D24" s="37" t="s">
        <v>368</v>
      </c>
      <c r="E24" s="46" t="s">
        <v>370</v>
      </c>
      <c r="F24" s="40" t="s">
        <v>34</v>
      </c>
      <c r="G24" s="68" t="str">
        <f>CONCATENATE(Tabla5[[#This Row],[Nombre]],"
",Tabla5[[#This Row],[Cargo]],"
",Tabla5[[#This Row],[Entidad]])</f>
        <v>NOHORA ISABEL ORTEGA ARIAS
REGISTRADOR ESPECIAL
REGISTRADURÍA NACIONAL DEL ESTADO CIVIL</v>
      </c>
      <c r="H24" s="68" t="str">
        <f>CONCATENATE(Tabla5[[#This Row],[Columna1]],"
",Tabla5[[#This Row],[Correo]],)</f>
        <v>NOHORA ISABEL ORTEGA ARIAS
REGISTRADOR ESPECIAL
REGISTRADURÍA NACIONAL DEL ESTADO CIVIL
florenciacaqueta@registraduria.gov.co</v>
      </c>
    </row>
    <row r="25" spans="1:8" ht="78.75">
      <c r="A25" s="27">
        <v>21</v>
      </c>
      <c r="B25" s="37" t="s">
        <v>371</v>
      </c>
      <c r="C25" s="38" t="s">
        <v>372</v>
      </c>
      <c r="D25" s="37" t="s">
        <v>174</v>
      </c>
      <c r="E25" s="38" t="s">
        <v>373</v>
      </c>
      <c r="F25" s="40" t="s">
        <v>34</v>
      </c>
      <c r="G25" s="68" t="str">
        <f>CONCATENATE(Tabla5[[#This Row],[Nombre]],"
",Tabla5[[#This Row],[Cargo]],"
",Tabla5[[#This Row],[Entidad]])</f>
        <v>RENE ALEJANDRO VARGAS LAVERDE
REGISTRADOR DE FLORENCIA CAQUETÁ
OFICINA DE INSTRUMENTOS PÚBLICOS</v>
      </c>
      <c r="H25" s="68" t="str">
        <f>CONCATENATE(Tabla5[[#This Row],[Columna1]],"
",Tabla5[[#This Row],[Correo]],)</f>
        <v>RENE ALEJANDRO VARGAS LAVERDE
REGISTRADOR DE FLORENCIA CAQUETÁ
OFICINA DE INSTRUMENTOS PÚBLICOS
ofiregisflorencia@supernotariado.gov.co
rene.vargas@supernotariado.gov.co</v>
      </c>
    </row>
    <row r="26" spans="1:8" ht="63">
      <c r="A26" s="27">
        <v>22</v>
      </c>
      <c r="B26" s="37" t="s">
        <v>374</v>
      </c>
      <c r="C26" s="38" t="s">
        <v>176</v>
      </c>
      <c r="D26" s="37" t="s">
        <v>175</v>
      </c>
      <c r="E26" s="39" t="s">
        <v>375</v>
      </c>
      <c r="F26" s="40" t="s">
        <v>34</v>
      </c>
      <c r="G26" s="68" t="str">
        <f>CONCATENATE(Tabla5[[#This Row],[Nombre]],"
",Tabla5[[#This Row],[Cargo]],"
",Tabla5[[#This Row],[Entidad]])</f>
        <v>WILBERTH FRANCISCO GARCIA SANCHEZ
NOTARIO PRIMERO DEL CIRCUTO
NOTARIA PRIMERA</v>
      </c>
      <c r="H26" s="68" t="str">
        <f>CONCATENATE(Tabla5[[#This Row],[Columna1]],"
",Tabla5[[#This Row],[Correo]],)</f>
        <v>WILBERTH FRANCISCO GARCIA SANCHEZ
NOTARIO PRIMERO DEL CIRCUTO
NOTARIA PRIMERA
primeraflorencia@supernotariado.gov.co</v>
      </c>
    </row>
    <row r="27" spans="1:8" ht="63">
      <c r="A27" s="27">
        <v>23</v>
      </c>
      <c r="B27" s="41" t="s">
        <v>207</v>
      </c>
      <c r="C27" s="42" t="s">
        <v>206</v>
      </c>
      <c r="D27" s="41" t="s">
        <v>205</v>
      </c>
      <c r="E27" s="65" t="s">
        <v>204</v>
      </c>
      <c r="F27" s="44" t="s">
        <v>34</v>
      </c>
      <c r="G27" s="68" t="str">
        <f>CONCATENATE(Tabla5[[#This Row],[Nombre]],"
",Tabla5[[#This Row],[Cargo]],"
",Tabla5[[#This Row],[Entidad]])</f>
        <v>WILLIAM ALVAREZ 
COMANDANTE 
BOMBEROS VOLUNTARIOS DE FLORENCIA</v>
      </c>
      <c r="H27" s="68" t="str">
        <f>CONCATENATE(Tabla5[[#This Row],[Columna1]],"
",Tabla5[[#This Row],[Correo]],)</f>
        <v>WILLIAM ALVAREZ 
COMANDANTE 
BOMBEROS VOLUNTARIOS DE FLORENCIA
sec.caqueta@defensacivil.gov.co</v>
      </c>
    </row>
  </sheetData>
  <phoneticPr fontId="3" type="noConversion"/>
  <hyperlinks>
    <hyperlink ref="E27" r:id="rId1" xr:uid="{00000000-0004-0000-0100-000000000000}"/>
    <hyperlink ref="E9" r:id="rId2" xr:uid="{00000000-0004-0000-0100-000001000000}"/>
    <hyperlink ref="E7" r:id="rId3" xr:uid="{00000000-0004-0000-0100-000002000000}"/>
    <hyperlink ref="E11" r:id="rId4" display="notificaciones.judiciales@comfaca.com" xr:uid="{00000000-0004-0000-0100-000003000000}"/>
    <hyperlink ref="E5" r:id="rId5" xr:uid="{00000000-0004-0000-0100-000005000000}"/>
    <hyperlink ref="E26" r:id="rId6" xr:uid="{00000000-0004-0000-0100-000006000000}"/>
    <hyperlink ref="E23" r:id="rId7" xr:uid="{00000000-0004-0000-0100-000008000000}"/>
    <hyperlink ref="E17" r:id="rId8" xr:uid="{00000000-0004-0000-0100-000009000000}"/>
    <hyperlink ref="E12" r:id="rId9" display="edinson.rojas@prosperidadsocial.gov.co" xr:uid="{00000000-0004-0000-0100-00000A000000}"/>
    <hyperlink ref="E10" r:id="rId10" xr:uid="{00000000-0004-0000-0100-00000B000000}"/>
    <hyperlink ref="E19" r:id="rId11" xr:uid="{00000000-0004-0000-0100-00000C000000}"/>
    <hyperlink ref="E14" r:id="rId12" xr:uid="{00000000-0004-0000-0100-00000D000000}"/>
    <hyperlink ref="E18" r:id="rId13" xr:uid="{00000000-0004-0000-0100-00000E000000}"/>
    <hyperlink ref="E6" r:id="rId14" xr:uid="{00000000-0004-0000-0100-00000F000000}"/>
  </hyperlinks>
  <pageMargins left="0.7" right="0.7" top="0.75" bottom="0.75" header="0.3" footer="0.3"/>
  <pageSetup orientation="portrait" r:id="rId15"/>
  <tableParts count="1">
    <tablePart r:id="rId1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1:H20"/>
  <sheetViews>
    <sheetView topLeftCell="G16" zoomScale="90" zoomScaleNormal="90" workbookViewId="0">
      <selection activeCell="H20" sqref="H20"/>
    </sheetView>
  </sheetViews>
  <sheetFormatPr baseColWidth="10" defaultColWidth="60.28515625" defaultRowHeight="18.75"/>
  <cols>
    <col min="1" max="1" width="3" style="93" customWidth="1"/>
    <col min="2" max="2" width="5.5703125" style="94" customWidth="1"/>
    <col min="3" max="6" width="60.28515625" style="93"/>
    <col min="7" max="8" width="60.28515625" style="107"/>
    <col min="9" max="16384" width="60.28515625" style="93"/>
  </cols>
  <sheetData>
    <row r="1" spans="2:8" s="89" customFormat="1">
      <c r="B1" s="90" t="s">
        <v>406</v>
      </c>
      <c r="C1" s="91" t="s">
        <v>448</v>
      </c>
      <c r="D1" s="92" t="s">
        <v>449</v>
      </c>
      <c r="E1" s="92" t="s">
        <v>450</v>
      </c>
      <c r="F1" s="89" t="s">
        <v>451</v>
      </c>
      <c r="G1" s="108" t="s">
        <v>407</v>
      </c>
      <c r="H1" s="108" t="s">
        <v>517</v>
      </c>
    </row>
    <row r="2" spans="2:8" ht="79.5">
      <c r="B2" s="120">
        <v>1</v>
      </c>
      <c r="C2" s="37" t="s">
        <v>549</v>
      </c>
      <c r="D2" s="121" t="s">
        <v>452</v>
      </c>
      <c r="E2" s="95" t="s">
        <v>223</v>
      </c>
      <c r="F2" s="37" t="str">
        <f>CONCATENATE(Tabla3[[#This Row],[ASOCIACIONES]],"
",Tabla3[[#This Row],[REPRESENTANTE LEGAL ]],"
",)</f>
        <v xml:space="preserve">  ASOCIACIÓN DE PRODUCTORES DE FLORES Y FOLLAJES AMAZÓNICAS DEL CAQUETÁ
ELSA JOHANNA RINCON AVILA 
</v>
      </c>
      <c r="G2" s="68" t="str">
        <f>+UPPER(Tabla3[[#This Row],[DATOS ]])</f>
        <v xml:space="preserve">  ASOCIACIÓN DE PRODUCTORES DE FLORES Y FOLLAJES AMAZÓNICAS DEL CAQUETÁ
ELSA JOHANNA RINCON AVILA 
</v>
      </c>
      <c r="H2" s="68" t="str">
        <f>CONCATENATE(Tabla3[[#This Row],[Columna1]],"
",Tabla3[[#This Row],[CORREO ]],)</f>
        <v>  ASOCIACIÓN DE PRODUCTORES DE FLORES Y FOLLAJES AMAZÓNICAS DEL CAQUETÁ
ELSA JOHANNA RINCON AVILA 
pedrin-12@hotmail.com</v>
      </c>
    </row>
    <row r="3" spans="2:8" ht="63.75">
      <c r="B3" s="120">
        <v>15</v>
      </c>
      <c r="C3" s="37" t="s">
        <v>213</v>
      </c>
      <c r="D3" s="121" t="s">
        <v>466</v>
      </c>
      <c r="E3" s="122" t="s">
        <v>228</v>
      </c>
      <c r="F3" s="37" t="str">
        <f>CONCATENATE(Tabla3[[#This Row],[ASOCIACIONES]],"
",Tabla3[[#This Row],[REPRESENTANTE LEGAL ]],"
",)</f>
        <v xml:space="preserve">ASOCIACIÓN DE  FRUTICULTORES ECOLOGICOS DEL CAQUETÁ 
ARVEY  ARIAS OVIEDO 
</v>
      </c>
      <c r="G3" s="68" t="str">
        <f>+UPPER(Tabla3[[#This Row],[DATOS ]])</f>
        <v xml:space="preserve">ASOCIACIÓN DE  FRUTICULTORES ECOLOGICOS DEL CAQUETÁ 
ARVEY  ARIAS OVIEDO 
</v>
      </c>
      <c r="H3" s="68" t="str">
        <f>CONCATENATE(Tabla3[[#This Row],[Columna1]],"
",Tabla3[[#This Row],[CORREO ]],)</f>
        <v>ASOCIACIÓN DE  FRUTICULTORES ECOLOGICOS DEL CAQUETÁ 
ARVEY  ARIAS OVIEDO 
asoecofrut@gmail.com</v>
      </c>
    </row>
    <row r="4" spans="2:8" ht="79.5">
      <c r="B4" s="120">
        <v>14</v>
      </c>
      <c r="C4" s="37" t="s">
        <v>212</v>
      </c>
      <c r="D4" s="121" t="s">
        <v>465</v>
      </c>
      <c r="E4" s="122" t="s">
        <v>227</v>
      </c>
      <c r="F4" s="37" t="str">
        <f>CONCATENATE(Tabla3[[#This Row],[ASOCIACIONES]],"
",Tabla3[[#This Row],[REPRESENTANTE LEGAL ]],"
",)</f>
        <v xml:space="preserve">ASOCIACIÓN DE  PROSUMIDORES AGROECOLOGICOS - AGROSOLIDARIA SECCIONAL FLORENCIA CAQUETÁ 
RICARDO ANDRES CALDERON SOLARTE 
</v>
      </c>
      <c r="G4" s="68" t="str">
        <f>+UPPER(Tabla3[[#This Row],[DATOS ]])</f>
        <v xml:space="preserve">ASOCIACIÓN DE  PROSUMIDORES AGROECOLOGICOS - AGROSOLIDARIA SECCIONAL FLORENCIA CAQUETÁ 
RICARDO ANDRES CALDERON SOLARTE 
</v>
      </c>
      <c r="H4" s="68" t="str">
        <f>CONCATENATE(Tabla3[[#This Row],[Columna1]],"
",Tabla3[[#This Row],[CORREO ]],)</f>
        <v>ASOCIACIÓN DE  PROSUMIDORES AGROECOLOGICOS - AGROSOLIDARIA SECCIONAL FLORENCIA CAQUETÁ 
RICARDO ANDRES CALDERON SOLARTE 
florencia@agrosolidaria.org</v>
      </c>
    </row>
    <row r="5" spans="2:8" ht="63.75">
      <c r="B5" s="120">
        <v>4</v>
      </c>
      <c r="C5" s="37" t="s">
        <v>544</v>
      </c>
      <c r="D5" s="123" t="s">
        <v>455</v>
      </c>
      <c r="E5" s="124" t="s">
        <v>216</v>
      </c>
      <c r="F5" s="37" t="str">
        <f>CONCATENATE(Tabla3[[#This Row],[ASOCIACIONES]],"
",Tabla3[[#This Row],[REPRESENTANTE LEGAL ]],"
",)</f>
        <v xml:space="preserve">Asociación de Acuicultores del Caquetá ACUICA
María Gladys Pineda de González  
</v>
      </c>
      <c r="G5" s="68" t="str">
        <f>+UPPER(Tabla3[[#This Row],[DATOS ]])</f>
        <v xml:space="preserve">ASOCIACIÓN DE ACUICULTORES DEL CAQUETÁ ACUICA
MARÍA GLADYS PINEDA DE GONZÁLEZ  
</v>
      </c>
      <c r="H5" s="68" t="str">
        <f>CONCATENATE(Tabla3[[#This Row],[Columna1]],"
",Tabla3[[#This Row],[CORREO ]],)</f>
        <v>ASOCIACIÓN DE ACUICULTORES DEL CAQUETÁ ACUICA
MARÍA GLADYS PINEDA DE GONZÁLEZ  
gerencia@acuica.org / acuicacaqueta2019@gmail.com</v>
      </c>
    </row>
    <row r="6" spans="2:8" ht="79.5">
      <c r="B6" s="120">
        <v>3</v>
      </c>
      <c r="C6" s="37" t="s">
        <v>543</v>
      </c>
      <c r="D6" s="121" t="s">
        <v>454</v>
      </c>
      <c r="E6" s="122" t="s">
        <v>215</v>
      </c>
      <c r="F6" s="37" t="str">
        <f>CONCATENATE(Tabla3[[#This Row],[ASOCIACIONES]],"
",Tabla3[[#This Row],[REPRESENTANTE LEGAL ]],"
",)</f>
        <v xml:space="preserve">Asociación de Apicultores del municipio la Montañita Caquetá ASOAPIM
Gustavo Mendes Perdomo
</v>
      </c>
      <c r="G6" s="68" t="str">
        <f>+UPPER(Tabla3[[#This Row],[DATOS ]])</f>
        <v xml:space="preserve">ASOCIACIÓN DE APICULTORES DEL MUNICIPIO LA MONTAÑITA CAQUETÁ ASOAPIM
GUSTAVO MENDES PERDOMO
</v>
      </c>
      <c r="H6" s="68" t="str">
        <f>CONCATENATE(Tabla3[[#This Row],[Columna1]],"
",Tabla3[[#This Row],[CORREO ]],)</f>
        <v>ASOCIACIÓN DE APICULTORES DEL MUNICIPIO LA MONTAÑITA CAQUETÁ ASOAPIM
GUSTAVO MENDES PERDOMO
mielcaqueta@gmail.com</v>
      </c>
    </row>
    <row r="7" spans="2:8" ht="79.5">
      <c r="B7" s="120">
        <v>9</v>
      </c>
      <c r="C7" s="37" t="s">
        <v>547</v>
      </c>
      <c r="D7" s="38" t="s">
        <v>460</v>
      </c>
      <c r="E7" s="122" t="s">
        <v>221</v>
      </c>
      <c r="F7" s="37" t="str">
        <f>CONCATENATE(Tabla3[[#This Row],[ASOCIACIONES]],"
",Tabla3[[#This Row],[REPRESENTANTE LEGAL ]],"
",)</f>
        <v xml:space="preserve">Asociación de Arroceros y Cerealistas del municipio de Puerto Rico ASOACEP 
Diego Alessandro Losada Suárez
</v>
      </c>
      <c r="G7" s="68" t="str">
        <f>+UPPER(Tabla3[[#This Row],[DATOS ]])</f>
        <v xml:space="preserve">ASOCIACIÓN DE ARROCEROS Y CEREALISTAS DEL MUNICIPIO DE PUERTO RICO ASOACEP 
DIEGO ALESSANDRO LOSADA SUÁREZ
</v>
      </c>
      <c r="H7" s="68" t="str">
        <f>CONCATENATE(Tabla3[[#This Row],[Columna1]],"
",Tabla3[[#This Row],[CORREO ]],)</f>
        <v>ASOCIACIÓN DE ARROCEROS Y CEREALISTAS DEL MUNICIPIO DE PUERTO RICO ASOACEP 
DIEGO ALESSANDRO LOSADA SUÁREZ
dlosadamvz@gmail.com</v>
      </c>
    </row>
    <row r="8" spans="2:8" ht="63.75">
      <c r="B8" s="120">
        <v>2</v>
      </c>
      <c r="C8" s="37" t="s">
        <v>540</v>
      </c>
      <c r="D8" s="121" t="s">
        <v>453</v>
      </c>
      <c r="E8" s="122" t="s">
        <v>214</v>
      </c>
      <c r="F8" s="37" t="str">
        <f>CONCATENATE(Tabla3[[#This Row],[ASOCIACIONES]],"
",Tabla3[[#This Row],[REPRESENTANTE LEGAL ]],"
",)</f>
        <v xml:space="preserve">ASOCIACION DE AVICULTORES DEL CAQUETA ASOAVICA
 Carlos Eduardo Polanco   
</v>
      </c>
      <c r="G8" s="68" t="str">
        <f>+UPPER(Tabla3[[#This Row],[DATOS ]])</f>
        <v xml:space="preserve">ASOCIACION DE AVICULTORES DEL CAQUETA ASOAVICA
 CARLOS EDUARDO POLANCO   
</v>
      </c>
      <c r="H8" s="68" t="str">
        <f>CONCATENATE(Tabla3[[#This Row],[Columna1]],"
",Tabla3[[#This Row],[CORREO ]],)</f>
        <v>ASOCIACION DE AVICULTORES DEL CAQUETA ASOAVICA
 CARLOS EDUARDO POLANCO   
Caedpo@gmail.com</v>
      </c>
    </row>
    <row r="9" spans="2:8" ht="79.5">
      <c r="B9" s="120">
        <v>8</v>
      </c>
      <c r="C9" s="37" t="s">
        <v>546</v>
      </c>
      <c r="D9" s="121" t="s">
        <v>459</v>
      </c>
      <c r="E9" s="122" t="s">
        <v>220</v>
      </c>
      <c r="F9" s="37" t="str">
        <f>CONCATENATE(Tabla3[[#This Row],[ASOCIACIONES]],"
",Tabla3[[#This Row],[REPRESENTANTE LEGAL ]],"
",)</f>
        <v xml:space="preserve">Asociación de Productores Agroforestales de Sacha Inchi del Caquetá      
Luis Evelio Chilatra Rivera
</v>
      </c>
      <c r="G9" s="68" t="str">
        <f>+UPPER(Tabla3[[#This Row],[DATOS ]])</f>
        <v xml:space="preserve">ASOCIACIÓN DE PRODUCTORES AGROFORESTALES DE SACHA INCHI DEL CAQUETÁ      
LUIS EVELIO CHILATRA RIVERA
</v>
      </c>
      <c r="H9" s="68" t="str">
        <f>CONCATENATE(Tabla3[[#This Row],[Columna1]],"
",Tabla3[[#This Row],[CORREO ]],)</f>
        <v>ASOCIACIÓN DE PRODUCTORES AGROFORESTALES DE SACHA INCHI DEL CAQUETÁ      
LUIS EVELIO CHILATRA RIVERA
luchoch26@gmail.com</v>
      </c>
    </row>
    <row r="10" spans="2:8" ht="79.5">
      <c r="B10" s="120">
        <v>16</v>
      </c>
      <c r="C10" s="37" t="s">
        <v>468</v>
      </c>
      <c r="D10" s="121" t="s">
        <v>469</v>
      </c>
      <c r="E10" s="122" t="s">
        <v>470</v>
      </c>
      <c r="F10" s="37" t="str">
        <f>CONCATENATE(Tabla3[[#This Row],[ASOCIACIONES]],"
",Tabla3[[#This Row],[REPRESENTANTE LEGAL ]],"
",)</f>
        <v xml:space="preserve">Asociación De Productores De Chontaduro Del Municipio De Villagarzón-Asochon
Luis Delgado Diaz
</v>
      </c>
      <c r="G10" s="68" t="str">
        <f>+UPPER(Tabla3[[#This Row],[DATOS ]])</f>
        <v xml:space="preserve">ASOCIACIÓN DE PRODUCTORES DE CHONTADURO DEL MUNICIPIO DE VILLAGARZÓN-ASOCHON
LUIS DELGADO DIAZ
</v>
      </c>
      <c r="H10" s="68" t="str">
        <f>CONCATENATE(Tabla3[[#This Row],[Columna1]],"
",Tabla3[[#This Row],[CORREO ]],)</f>
        <v>ASOCIACIÓN DE PRODUCTORES DE CHONTADURO DEL MUNICIPIO DE VILLAGARZÓN-ASOCHON
LUIS DELGADO DIAZ
asociaciondechontaduro@hotmail.com</v>
      </c>
    </row>
    <row r="11" spans="2:8" ht="79.5">
      <c r="B11" s="120">
        <v>13</v>
      </c>
      <c r="C11" s="37" t="s">
        <v>211</v>
      </c>
      <c r="D11" s="121" t="s">
        <v>464</v>
      </c>
      <c r="E11" s="122" t="s">
        <v>226</v>
      </c>
      <c r="F11" s="37" t="str">
        <f>CONCATENATE(Tabla3[[#This Row],[ASOCIACIONES]],"
",Tabla3[[#This Row],[REPRESENTANTE LEGAL ]],"
",)</f>
        <v xml:space="preserve">ASOCIACIÓN DE PRODUCTORES DE HONGOS COMESTIBLES DEL CAQUETÁ 
BRYYYTH  HURTADO VILLARREAL
</v>
      </c>
      <c r="G11" s="68" t="str">
        <f>+UPPER(Tabla3[[#This Row],[DATOS ]])</f>
        <v xml:space="preserve">ASOCIACIÓN DE PRODUCTORES DE HONGOS COMESTIBLES DEL CAQUETÁ 
BRYYYTH  HURTADO VILLARREAL
</v>
      </c>
      <c r="H11" s="68" t="str">
        <f>CONCATENATE(Tabla3[[#This Row],[Columna1]],"
",Tabla3[[#This Row],[CORREO ]],)</f>
        <v>ASOCIACIÓN DE PRODUCTORES DE HONGOS COMESTIBLES DEL CAQUETÁ 
BRYYYTH  HURTADO VILLARREAL
setassantodomingo@gmail.com</v>
      </c>
    </row>
    <row r="12" spans="2:8" ht="79.5">
      <c r="B12" s="120">
        <v>19</v>
      </c>
      <c r="C12" s="37" t="s">
        <v>471</v>
      </c>
      <c r="D12" s="121" t="s">
        <v>472</v>
      </c>
      <c r="E12" s="122" t="s">
        <v>473</v>
      </c>
      <c r="F12" s="37" t="str">
        <f>CONCATENATE(Tabla3[[#This Row],[ASOCIACIONES]],"
",Tabla3[[#This Row],[REPRESENTANTE LEGAL ]],"
",)</f>
        <v xml:space="preserve">Asociación De Productores Y Comercializadores De Yuca De Puerto Guzmán Putumayo - Asoyupguz
Jose Medina
</v>
      </c>
      <c r="G12" s="68" t="str">
        <f>+UPPER(Tabla3[[#This Row],[DATOS ]])</f>
        <v xml:space="preserve">ASOCIACIÓN DE PRODUCTORES Y COMERCIALIZADORES DE YUCA DE PUERTO GUZMÁN PUTUMAYO - ASOYUPGUZ
JOSE MEDINA
</v>
      </c>
      <c r="H12" s="68" t="str">
        <f>CONCATENATE(Tabla3[[#This Row],[Columna1]],"
",Tabla3[[#This Row],[CORREO ]],)</f>
        <v>ASOCIACIÓN DE PRODUCTORES Y COMERCIALIZADORES DE YUCA DE PUERTO GUZMÁN PUTUMAYO - ASOYUPGUZ
JOSE MEDINA
asoyupguz@gmail.com</v>
      </c>
    </row>
    <row r="13" spans="2:8" ht="79.5">
      <c r="B13" s="120">
        <v>11</v>
      </c>
      <c r="C13" s="37" t="s">
        <v>548</v>
      </c>
      <c r="D13" s="121" t="s">
        <v>462</v>
      </c>
      <c r="E13" s="122" t="s">
        <v>224</v>
      </c>
      <c r="F13" s="37" t="str">
        <f>CONCATENATE(Tabla3[[#This Row],[ASOCIACIONES]],"
",Tabla3[[#This Row],[REPRESENTANTE LEGAL ]],"
",)</f>
        <v xml:space="preserve">ASOCIACIÓN DE REFORESTADORES Y CULTIVADORES DE CAUCHO DEL CAQUETÁ ASOHECA
Yamile Mendoza Casanova
</v>
      </c>
      <c r="G13" s="68" t="str">
        <f>+UPPER(Tabla3[[#This Row],[DATOS ]])</f>
        <v xml:space="preserve">ASOCIACIÓN DE REFORESTADORES Y CULTIVADORES DE CAUCHO DEL CAQUETÁ ASOHECA
YAMILE MENDOZA CASANOVA
</v>
      </c>
      <c r="H13" s="68" t="str">
        <f>CONCATENATE(Tabla3[[#This Row],[Columna1]],"
",Tabla3[[#This Row],[CORREO ]],)</f>
        <v>ASOCIACIÓN DE REFORESTADORES Y CULTIVADORES DE CAUCHO DEL CAQUETÁ ASOHECA
YAMILE MENDOZA CASANOVA
gremialasoheca@asoheca.org</v>
      </c>
    </row>
    <row r="14" spans="2:8" ht="79.5">
      <c r="B14" s="120">
        <v>12</v>
      </c>
      <c r="C14" s="37" t="s">
        <v>542</v>
      </c>
      <c r="D14" s="121" t="s">
        <v>463</v>
      </c>
      <c r="E14" s="122" t="s">
        <v>225</v>
      </c>
      <c r="F14" s="37" t="str">
        <f>CONCATENATE(Tabla3[[#This Row],[ASOCIACIONES]],"
",Tabla3[[#This Row],[REPRESENTANTE LEGAL ]],"
",)</f>
        <v xml:space="preserve">ASOCIACIÓN DEPARTAMENTAL DE PRODUCTORES DE CACAO Y ESPECIES MADERABLES DEL CAQUETÁ ACAMAFRUT
Armando Andrade
</v>
      </c>
      <c r="G14" s="68" t="str">
        <f>+UPPER(Tabla3[[#This Row],[DATOS ]])</f>
        <v xml:space="preserve">ASOCIACIÓN DEPARTAMENTAL DE PRODUCTORES DE CACAO Y ESPECIES MADERABLES DEL CAQUETÁ ACAMAFRUT
ARMANDO ANDRADE
</v>
      </c>
      <c r="H14" s="68" t="str">
        <f>CONCATENATE(Tabla3[[#This Row],[Columna1]],"
",Tabla3[[#This Row],[CORREO ]],)</f>
        <v>ASOCIACIÓN DEPARTAMENTAL DE PRODUCTORES DE CACAO Y ESPECIES MADERABLES DEL CAQUETÁ ACAMAFRUT
ARMANDO ANDRADE
acamafrut@gmail.com</v>
      </c>
    </row>
    <row r="15" spans="2:8" ht="79.5">
      <c r="B15" s="120">
        <v>6</v>
      </c>
      <c r="C15" s="37" t="s">
        <v>210</v>
      </c>
      <c r="D15" s="121" t="s">
        <v>457</v>
      </c>
      <c r="E15" s="122" t="s">
        <v>218</v>
      </c>
      <c r="F15" s="37" t="str">
        <f>CONCATENATE(Tabla3[[#This Row],[ASOCIACIONES]],"
",Tabla3[[#This Row],[REPRESENTANTE LEGAL ]],"
",)</f>
        <v xml:space="preserve">ASOCIACIÓN MUNICIPAL DE GANADORES DE EL DONCELLO CAQUETÁ
DANILO PEÑA SALINAS
</v>
      </c>
      <c r="G15" s="68" t="str">
        <f>+UPPER(Tabla3[[#This Row],[DATOS ]])</f>
        <v xml:space="preserve">ASOCIACIÓN MUNICIPAL DE GANADORES DE EL DONCELLO CAQUETÁ
DANILO PEÑA SALINAS
</v>
      </c>
      <c r="H15" s="68" t="str">
        <f>CONCATENATE(Tabla3[[#This Row],[Columna1]],"
",Tabla3[[#This Row],[CORREO ]],)</f>
        <v>ASOCIACIÓN MUNICIPAL DE GANADORES DE EL DONCELLO CAQUETÁ
DANILO PEÑA SALINAS
comugan@hotmail.com</v>
      </c>
    </row>
    <row r="16" spans="2:8" ht="79.5">
      <c r="B16" s="120">
        <v>7</v>
      </c>
      <c r="C16" s="37" t="s">
        <v>210</v>
      </c>
      <c r="D16" s="121" t="s">
        <v>458</v>
      </c>
      <c r="E16" s="122" t="s">
        <v>219</v>
      </c>
      <c r="F16" s="37" t="str">
        <f>CONCATENATE(Tabla3[[#This Row],[ASOCIACIONES]],"
",Tabla3[[#This Row],[REPRESENTANTE LEGAL ]],"
",)</f>
        <v xml:space="preserve">ASOCIACIÓN MUNICIPAL DE GANADORES DE EL DONCELLO CAQUETÁ
Javier Hernando Guzman Rodríguez
</v>
      </c>
      <c r="G16" s="68" t="str">
        <f>+UPPER(Tabla3[[#This Row],[DATOS ]])</f>
        <v xml:space="preserve">ASOCIACIÓN MUNICIPAL DE GANADORES DE EL DONCELLO CAQUETÁ
JAVIER HERNANDO GUZMAN RODRÍGUEZ
</v>
      </c>
      <c r="H16" s="68" t="str">
        <f>CONCATENATE(Tabla3[[#This Row],[Columna1]],"
",Tabla3[[#This Row],[CORREO ]],)</f>
        <v>ASOCIACIÓN MUNICIPAL DE GANADORES DE EL DONCELLO CAQUETÁ
JAVIER HERNANDO GUZMAN RODRÍGUEZ
asociacionagroamazonica@gmail.com</v>
      </c>
    </row>
    <row r="17" spans="2:8" ht="63.75">
      <c r="B17" s="120">
        <v>5</v>
      </c>
      <c r="C17" s="37" t="s">
        <v>545</v>
      </c>
      <c r="D17" s="123" t="s">
        <v>456</v>
      </c>
      <c r="E17" s="125" t="s">
        <v>217</v>
      </c>
      <c r="F17" s="37" t="str">
        <f>CONCATENATE(Tabla3[[#This Row],[ASOCIACIONES]],"
",Tabla3[[#This Row],[REPRESENTANTE LEGAL ]],"
",)</f>
        <v xml:space="preserve">Asociación Porcicultores Caquetá
Edward Andrés Casanova
</v>
      </c>
      <c r="G17" s="68" t="str">
        <f>+UPPER(Tabla3[[#This Row],[DATOS ]])</f>
        <v xml:space="preserve">ASOCIACIÓN PORCICULTORES CAQUETÁ
EDWARD ANDRÉS CASANOVA
</v>
      </c>
      <c r="H17" s="68" t="str">
        <f>CONCATENATE(Tabla3[[#This Row],[Columna1]],"
",Tabla3[[#This Row],[CORREO ]],)</f>
        <v>ASOCIACIÓN PORCICULTORES CAQUETÁ
EDWARD ANDRÉS CASANOVA
porkcaqueta@hotmail.com</v>
      </c>
    </row>
    <row r="18" spans="2:8" ht="63.75">
      <c r="B18" s="120">
        <v>10</v>
      </c>
      <c r="C18" s="37" t="s">
        <v>541</v>
      </c>
      <c r="D18" s="121" t="s">
        <v>461</v>
      </c>
      <c r="E18" s="122" t="s">
        <v>222</v>
      </c>
      <c r="F18" s="37" t="str">
        <f>CONCATENATE(Tabla3[[#This Row],[ASOCIACIONES]],"
",Tabla3[[#This Row],[REPRESENTANTE LEGAL ]],"
",)</f>
        <v xml:space="preserve">COOPERATIVA DE CAFICULTORES  DEL CAQUETA COCAFICA
Carlos Mario Charry Rodríguez
</v>
      </c>
      <c r="G18" s="68" t="str">
        <f>+UPPER(Tabla3[[#This Row],[DATOS ]])</f>
        <v xml:space="preserve">COOPERATIVA DE CAFICULTORES  DEL CAQUETA COCAFICA
CARLOS MARIO CHARRY RODRÍGUEZ
</v>
      </c>
      <c r="H18" s="68" t="str">
        <f>CONCATENATE(Tabla3[[#This Row],[Columna1]],"
",Tabla3[[#This Row],[CORREO ]],)</f>
        <v>COOPERATIVA DE CAFICULTORES  DEL CAQUETA COCAFICA
CARLOS MARIO CHARRY RODRÍGUEZ
carlos.charry@cafedecolombia.com.co</v>
      </c>
    </row>
    <row r="19" spans="2:8" ht="79.5">
      <c r="B19" s="120">
        <v>18</v>
      </c>
      <c r="C19" s="37" t="s">
        <v>474</v>
      </c>
      <c r="D19" s="121" t="s">
        <v>475</v>
      </c>
      <c r="E19" s="122" t="s">
        <v>476</v>
      </c>
      <c r="F19" s="37" t="str">
        <f>CONCATENATE(Tabla3[[#This Row],[ASOCIACIONES]],"
",Tabla3[[#This Row],[REPRESENTANTE LEGAL ]],"
",)</f>
        <v xml:space="preserve">Corporación De Ganaderos Del Putumayo - Coogamayo
Diego orozco
</v>
      </c>
      <c r="G19" s="68" t="str">
        <f>+UPPER(Tabla3[[#This Row],[DATOS ]])</f>
        <v xml:space="preserve">CORPORACIÓN DE GANADEROS DEL PUTUMAYO - COOGAMAYO
DIEGO OROZCO
</v>
      </c>
      <c r="H19" s="68" t="str">
        <f>CONCATENATE(Tabla3[[#This Row],[Columna1]],"
",Tabla3[[#This Row],[CORREO ]],)</f>
        <v>CORPORACIÓN DE GANADEROS DEL PUTUMAYO - COOGAMAYO
DIEGO OROZCO
diegorozcog@gmail.com</v>
      </c>
    </row>
    <row r="20" spans="2:8" ht="79.5">
      <c r="B20" s="126">
        <v>17</v>
      </c>
      <c r="C20" s="41" t="s">
        <v>467</v>
      </c>
      <c r="D20" s="116"/>
      <c r="E20" s="127"/>
      <c r="F20" s="41" t="str">
        <f>CONCATENATE(Tabla3[[#This Row],[ASOCIACIONES]],"
",Tabla3[[#This Row],[REPRESENTANTE LEGAL ]],"
",)</f>
        <v xml:space="preserve">FEDERACION NACIONAL DE CHONTADURO -FENACHO SAN JOSE DE GUAVIARE
</v>
      </c>
      <c r="G20" s="68" t="str">
        <f>+UPPER(Tabla3[[#This Row],[DATOS ]])</f>
        <v xml:space="preserve">FEDERACION NACIONAL DE CHONTADURO -FENACHO SAN JOSE DE GUAVIARE
</v>
      </c>
      <c r="H20" s="68" t="str">
        <f>CONCATENATE(Tabla3[[#This Row],[Columna1]],"
",Tabla3[[#This Row],[CORREO ]],)</f>
        <v xml:space="preserve">FEDERACION NACIONAL DE CHONTADURO -FENACHO SAN JOSE DE GUAVIARE
</v>
      </c>
    </row>
  </sheetData>
  <phoneticPr fontId="3" type="noConversion"/>
  <hyperlinks>
    <hyperlink ref="E6" r:id="rId1" xr:uid="{FC465DB0-7A55-4146-B9F1-806E765F078B}"/>
    <hyperlink ref="C17" r:id="rId2" display="mailto:porkcaqueta@hotmail.com" xr:uid="{14CA61A3-AB5A-4C3F-8B1F-3E971C9AFF88}"/>
    <hyperlink ref="E17" r:id="rId3" xr:uid="{ABB5907E-CA10-49CC-8083-97E373A9D829}"/>
    <hyperlink ref="E8" r:id="rId4" xr:uid="{07DB9655-40CC-45A2-B8D8-D42A73255F19}"/>
    <hyperlink ref="E13" r:id="rId5" xr:uid="{15777D79-23A9-4764-8999-E71E78ECE069}"/>
    <hyperlink ref="E14" r:id="rId6" xr:uid="{C873EB3A-28FC-47E3-B73D-E3AB64285D39}"/>
    <hyperlink ref="E7" r:id="rId7" xr:uid="{8C1EEE9B-4F57-4217-B055-3CBC0E08C934}"/>
    <hyperlink ref="E18" r:id="rId8" xr:uid="{086D7FA6-8B9C-4206-B319-67D8CEFB5055}"/>
    <hyperlink ref="E15" r:id="rId9" xr:uid="{3E5199AA-4290-4B45-A1ED-5B2874EDBB0C}"/>
    <hyperlink ref="E16" r:id="rId10" xr:uid="{44E915F4-BEA2-4DE1-81FA-C224072463DE}"/>
    <hyperlink ref="E9" r:id="rId11" xr:uid="{A44E6511-40CB-4CC7-B90B-DB4B7D6F7C96}"/>
    <hyperlink ref="E4" r:id="rId12" xr:uid="{BBE3AA59-A682-4E46-A2D0-F5971168D582}"/>
    <hyperlink ref="E11" r:id="rId13" xr:uid="{F333C682-1CBD-4073-958A-5B07D204C8F9}"/>
    <hyperlink ref="E3" r:id="rId14" xr:uid="{1798D150-A618-41A3-B7BD-E09F40688BD2}"/>
    <hyperlink ref="E2" r:id="rId15" xr:uid="{5FAFFB8C-8FA5-485C-A42A-CC2FF6F71D91}"/>
    <hyperlink ref="C5" r:id="rId16" display="mailto:porkcaqueta@hotmail.com" xr:uid="{07F5895C-558E-44FB-971A-D2D4844851AD}"/>
    <hyperlink ref="E10" r:id="rId17" xr:uid="{3D56F50D-4A15-4843-B44F-437C1E788E6A}"/>
    <hyperlink ref="E12" r:id="rId18" xr:uid="{C88585DC-2BFC-494F-8295-72361257DFEE}"/>
    <hyperlink ref="E19" r:id="rId19" xr:uid="{0797E7BF-2ABD-42C3-BFD2-11F62187CD82}"/>
  </hyperlinks>
  <pageMargins left="0.7" right="0.7" top="0.75" bottom="0.75" header="0.3" footer="0.3"/>
  <pageSetup orientation="portrait" r:id="rId20"/>
  <tableParts count="1">
    <tablePart r:id="rId2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0887-F56F-4D65-BE77-E6E7645D4557}">
  <sheetPr>
    <tabColor rgb="FF7030A0"/>
  </sheetPr>
  <dimension ref="B2:H11"/>
  <sheetViews>
    <sheetView topLeftCell="F7" workbookViewId="0">
      <selection activeCell="H11" sqref="H11"/>
    </sheetView>
  </sheetViews>
  <sheetFormatPr baseColWidth="10" defaultColWidth="30.7109375" defaultRowHeight="15"/>
  <cols>
    <col min="1" max="1" width="8.5703125" style="77" customWidth="1"/>
    <col min="2" max="2" width="8.42578125" style="77" customWidth="1"/>
    <col min="3" max="3" width="34" style="77" customWidth="1"/>
    <col min="4" max="4" width="37.28515625" style="77" customWidth="1"/>
    <col min="5" max="5" width="35.42578125" style="77" customWidth="1"/>
    <col min="6" max="6" width="34.140625" style="77" customWidth="1"/>
    <col min="7" max="7" width="30.7109375" style="106"/>
    <col min="8" max="8" width="40.28515625" style="77" customWidth="1"/>
    <col min="9" max="16384" width="30.7109375" style="77"/>
  </cols>
  <sheetData>
    <row r="2" spans="2:8" ht="15.75" thickBot="1">
      <c r="B2" s="98" t="s">
        <v>506</v>
      </c>
      <c r="C2" s="98" t="s">
        <v>507</v>
      </c>
      <c r="D2" s="98" t="s">
        <v>508</v>
      </c>
      <c r="E2" s="99" t="s">
        <v>509</v>
      </c>
      <c r="F2" s="96" t="s">
        <v>407</v>
      </c>
      <c r="G2" s="105" t="s">
        <v>518</v>
      </c>
      <c r="H2" s="96" t="s">
        <v>539</v>
      </c>
    </row>
    <row r="3" spans="2:8" ht="105.75" thickBot="1">
      <c r="B3" s="98" t="s">
        <v>510</v>
      </c>
      <c r="C3" s="97" t="s">
        <v>477</v>
      </c>
      <c r="D3" s="97" t="s">
        <v>478</v>
      </c>
      <c r="E3" s="100" t="s">
        <v>511</v>
      </c>
      <c r="F3" s="77" t="str">
        <f>CONCATENATE(Tabla1[[#This Row],[NOMBRES Y APELLIDOS]],"
",Tabla1[[#This Row],[CARGO]],"
")</f>
        <v xml:space="preserve">ADRIANA MARÍA LÓPEZ JAMBOOS
Delegada del Ministro de Educación Nacional
</v>
      </c>
      <c r="G3" s="106" t="str">
        <f>UPPER(Tabla1[[#This Row],[Columna1]])</f>
        <v xml:space="preserve">ADRIANA MARÍA LÓPEZ JAMBOOS
DELEGADA DEL MINISTRO DE EDUCACIÓN NACIONAL
</v>
      </c>
      <c r="H3" s="77" t="str">
        <f>CONCATENATE(Tabla1[[#This Row],[Columna3]],"
",Tabla1[[#This Row],[CORREO ELECTRÓNICO]],)</f>
        <v>ADRIANA MARÍA LÓPEZ JAMBOOS
DELEGADA DEL MINISTRO DE EDUCACIÓN NACIONAL
amlopez@mineducacion.gov.co, delegadosministra@mineducacion.gov.co, delegadosmen@gmail.com</v>
      </c>
    </row>
    <row r="4" spans="2:8" ht="75.75" thickBot="1">
      <c r="B4" s="98" t="s">
        <v>490</v>
      </c>
      <c r="C4" s="97" t="s">
        <v>491</v>
      </c>
      <c r="D4" s="97" t="s">
        <v>492</v>
      </c>
      <c r="E4" s="100" t="s">
        <v>493</v>
      </c>
      <c r="F4" s="77" t="str">
        <f>CONCATENATE(Tabla1[[#This Row],[NOMBRES Y APELLIDOS]],"
",Tabla1[[#This Row],[CARGO]],"
")</f>
        <v xml:space="preserve">FERNANDO IGNACIO ORTIZ SUÁREZ
Representante de los Docentes
</v>
      </c>
      <c r="G4" s="106" t="str">
        <f>UPPER(Tabla1[[#This Row],[Columna1]])</f>
        <v xml:space="preserve">FERNANDO IGNACIO ORTIZ SUÁREZ
REPRESENTANTE DE LOS DOCENTES
</v>
      </c>
      <c r="H4" s="77" t="str">
        <f>CONCATENATE(Tabla1[[#This Row],[Columna3]],"
",Tabla1[[#This Row],[CORREO ELECTRÓNICO]],)</f>
        <v>FERNANDO IGNACIO ORTIZ SUÁREZ
REPRESENTANTE DE LOS DOCENTES
fe.ortiz@udla.edu.co, ferigorsu1961@hotmail.com  </v>
      </c>
    </row>
    <row r="5" spans="2:8" ht="75.75" thickBot="1">
      <c r="B5" s="98" t="s">
        <v>498</v>
      </c>
      <c r="C5" s="97" t="s">
        <v>499</v>
      </c>
      <c r="D5" s="97" t="s">
        <v>500</v>
      </c>
      <c r="E5" s="101" t="s">
        <v>501</v>
      </c>
      <c r="F5" s="77" t="str">
        <f>CONCATENATE(Tabla1[[#This Row],[NOMBRES Y APELLIDOS]],"
",Tabla1[[#This Row],[CARGO]],"
")</f>
        <v xml:space="preserve">GUSTAVO ADOLFO ROJAS SALAZAR
Representante de los Estudiantes
</v>
      </c>
      <c r="G5" s="106" t="str">
        <f>UPPER(Tabla1[[#This Row],[Columna1]])</f>
        <v xml:space="preserve">GUSTAVO ADOLFO ROJAS SALAZAR
REPRESENTANTE DE LOS ESTUDIANTES
</v>
      </c>
      <c r="H5" s="77" t="str">
        <f>CONCATENATE(Tabla1[[#This Row],[Columna3]],"
",Tabla1[[#This Row],[CORREO ELECTRÓNICO]],)</f>
        <v>GUSTAVO ADOLFO ROJAS SALAZAR
REPRESENTANTE DE LOS ESTUDIANTES
tavito_rojas0502@hotmail.com</v>
      </c>
    </row>
    <row r="6" spans="2:8" ht="105.75" thickBot="1">
      <c r="B6" s="98" t="s">
        <v>514</v>
      </c>
      <c r="C6" s="97" t="s">
        <v>515</v>
      </c>
      <c r="D6" s="97" t="s">
        <v>516</v>
      </c>
      <c r="E6" s="100" t="s">
        <v>485</v>
      </c>
      <c r="F6" s="77" t="str">
        <f>CONCATENATE(Tabla1[[#This Row],[NOMBRES Y APELLIDOS]],"
",Tabla1[[#This Row],[CARGO]],"
")</f>
        <v xml:space="preserve">HERNÁN MAURICIO ZAPATA  
Delegado del Gobernador del Departamento del Caquetá
</v>
      </c>
      <c r="G6" s="106" t="str">
        <f>UPPER(Tabla1[[#This Row],[Columna1]])</f>
        <v xml:space="preserve">HERNÁN MAURICIO ZAPATA  
DELEGADO DEL GOBERNADOR DEL DEPARTAMENTO DEL CAQUETÁ
</v>
      </c>
      <c r="H6" s="77" t="str">
        <f>CONCATENATE(Tabla1[[#This Row],[Columna3]],"
",Tabla1[[#This Row],[CORREO ELECTRÓNICO]],)</f>
        <v>HERNÁN MAURICIO ZAPATA  
DELEGADO DEL GOBERNADOR DEL DEPARTAMENTO DEL CAQUETÁ
despachoeducacion@caqueta.gov.co, gobernador@caqueta.gov.co, educacion@caqueta.gov.co</v>
      </c>
    </row>
    <row r="7" spans="2:8" ht="60.75" thickBot="1">
      <c r="B7" s="98" t="s">
        <v>513</v>
      </c>
      <c r="C7" s="97" t="s">
        <v>482</v>
      </c>
      <c r="D7" s="97" t="s">
        <v>483</v>
      </c>
      <c r="E7" s="101" t="s">
        <v>484</v>
      </c>
      <c r="F7" s="77" t="str">
        <f>CONCATENATE(Tabla1[[#This Row],[NOMBRES Y APELLIDOS]],"
",Tabla1[[#This Row],[CARGO]],"
")</f>
        <v xml:space="preserve">JAVIER MARTINEZ PLAZAS
Representante Directivas Académicas
</v>
      </c>
      <c r="G7" s="106" t="str">
        <f>UPPER(Tabla1[[#This Row],[Columna1]])</f>
        <v xml:space="preserve">JAVIER MARTINEZ PLAZAS
REPRESENTANTE DIRECTIVAS ACADÉMICAS
</v>
      </c>
      <c r="H7" s="77" t="str">
        <f>CONCATENATE(Tabla1[[#This Row],[Columna3]],"
",Tabla1[[#This Row],[CORREO ELECTRÓNICO]],)</f>
        <v>JAVIER MARTINEZ PLAZAS
REPRESENTANTE DIRECTIVAS ACADÉMICAS
vacademica@uniamazonia.edu.co</v>
      </c>
    </row>
    <row r="8" spans="2:8" ht="75.75" thickBot="1">
      <c r="B8" s="98" t="s">
        <v>512</v>
      </c>
      <c r="C8" s="97" t="s">
        <v>479</v>
      </c>
      <c r="D8" s="97" t="s">
        <v>480</v>
      </c>
      <c r="E8" s="101" t="s">
        <v>481</v>
      </c>
      <c r="F8" s="77" t="str">
        <f>CONCATENATE(Tabla1[[#This Row],[NOMBRES Y APELLIDOS]],"
",Tabla1[[#This Row],[CARGO]],"
")</f>
        <v xml:space="preserve">LUIS ALBERTO PERDOMO SABÍ
Designado del Presidente de la República
</v>
      </c>
      <c r="G8" s="106" t="str">
        <f>UPPER(Tabla1[[#This Row],[Columna1]])</f>
        <v xml:space="preserve">LUIS ALBERTO PERDOMO SABÍ
DESIGNADO DEL PRESIDENTE DE LA REPÚBLICA
</v>
      </c>
      <c r="H8" s="77" t="str">
        <f>CONCATENATE(Tabla1[[#This Row],[Columna3]],"
",Tabla1[[#This Row],[CORREO ELECTRÓNICO]],)</f>
        <v>LUIS ALBERTO PERDOMO SABÍ
DESIGNADO DEL PRESIDENTE DE LA REPÚBLICA
compelltda@yahoo.es</v>
      </c>
    </row>
    <row r="9" spans="2:8" ht="75.75" thickBot="1">
      <c r="B9" s="98" t="s">
        <v>486</v>
      </c>
      <c r="C9" s="97" t="s">
        <v>487</v>
      </c>
      <c r="D9" s="97" t="s">
        <v>488</v>
      </c>
      <c r="E9" s="100" t="s">
        <v>489</v>
      </c>
      <c r="F9" s="77" t="str">
        <f>CONCATENATE(Tabla1[[#This Row],[NOMBRES Y APELLIDOS]],"
",Tabla1[[#This Row],[CARGO]],"
")</f>
        <v xml:space="preserve">LUIS EDUARDO TORRES
Representante de los Ex – Rectores
</v>
      </c>
      <c r="G9" s="106" t="str">
        <f>UPPER(Tabla1[[#This Row],[Columna1]])</f>
        <v xml:space="preserve">LUIS EDUARDO TORRES
REPRESENTANTE DE LOS EX – RECTORES
</v>
      </c>
      <c r="H9" s="77" t="str">
        <f>CONCATENATE(Tabla1[[#This Row],[Columna3]],"
",Tabla1[[#This Row],[CORREO ELECTRÓNICO]],)</f>
        <v>LUIS EDUARDO TORRES
REPRESENTANTE DE LOS EX – RECTORES
luisetorresga@gmail.com, luis.torres@udla.edu.co</v>
      </c>
    </row>
    <row r="10" spans="2:8" ht="75.75" thickBot="1">
      <c r="B10" s="98" t="s">
        <v>494</v>
      </c>
      <c r="C10" s="97" t="s">
        <v>495</v>
      </c>
      <c r="D10" s="97" t="s">
        <v>496</v>
      </c>
      <c r="E10" s="100" t="s">
        <v>497</v>
      </c>
      <c r="F10" s="77" t="str">
        <f>CONCATENATE(Tabla1[[#This Row],[NOMBRES Y APELLIDOS]],"
",Tabla1[[#This Row],[CARGO]],"
")</f>
        <v xml:space="preserve">LUIS EMIRO RAMÍREZ GÓMEZ
Representante de los Egresados
</v>
      </c>
      <c r="G10" s="106" t="str">
        <f>UPPER(Tabla1[[#This Row],[Columna1]])</f>
        <v xml:space="preserve">LUIS EMIRO RAMÍREZ GÓMEZ
REPRESENTANTE DE LOS EGRESADOS
</v>
      </c>
      <c r="H10" s="77" t="str">
        <f>CONCATENATE(Tabla1[[#This Row],[Columna3]],"
",Tabla1[[#This Row],[CORREO ELECTRÓNICO]],)</f>
        <v>LUIS EMIRO RAMÍREZ GÓMEZ
REPRESENTANTE DE LOS EGRESADOS
luis.ramirez@udla.edu.co, luisemiro2013@gmail.com</v>
      </c>
    </row>
    <row r="11" spans="2:8" ht="75">
      <c r="B11" s="102" t="s">
        <v>502</v>
      </c>
      <c r="C11" s="103" t="s">
        <v>503</v>
      </c>
      <c r="D11" s="103" t="s">
        <v>504</v>
      </c>
      <c r="E11" s="104" t="s">
        <v>505</v>
      </c>
      <c r="F11" s="77" t="str">
        <f>CONCATENATE(Tabla1[[#This Row],[NOMBRES Y APELLIDOS]],"
",Tabla1[[#This Row],[CARGO]],"
")</f>
        <v xml:space="preserve">NAYLA MILENA IMBACHÍ MURILLO
Representante del Sector Productivo
</v>
      </c>
      <c r="G11" s="106" t="str">
        <f>UPPER(Tabla1[[#This Row],[Columna1]])</f>
        <v xml:space="preserve">NAYLA MILENA IMBACHÍ MURILLO
REPRESENTANTE DEL SECTOR PRODUCTIVO
</v>
      </c>
      <c r="H11" s="77" t="str">
        <f>CONCATENATE(Tabla1[[#This Row],[Columna3]],"
",Tabla1[[#This Row],[CORREO ELECTRÓNICO]],)</f>
        <v>NAYLA MILENA IMBACHÍ MURILLO
REPRESENTANTE DEL SECTOR PRODUCTIVO
naylamilena@hotmail.es</v>
      </c>
    </row>
  </sheetData>
  <phoneticPr fontId="3" type="noConversion"/>
  <hyperlinks>
    <hyperlink ref="E8" r:id="rId1" display="mailto:compelltda@yahoo.es" xr:uid="{B7010494-3208-4792-BEE3-7C4BEA7A48C6}"/>
    <hyperlink ref="E7" r:id="rId2" display="mailto:vacademica@uniamazonia.edu.co" xr:uid="{6E129C90-E94C-44F6-839D-8F15083045C1}"/>
    <hyperlink ref="E5" r:id="rId3" display="mailto:tavito_rojas0502@hotmail.com" xr:uid="{CC194BFC-DB5F-41B7-B052-0CA6D46869B9}"/>
    <hyperlink ref="E11" r:id="rId4" display="mailto:naylamilena@hotmail.es" xr:uid="{8E9B9BBA-606C-4949-AE31-32469CC0DC34}"/>
  </hyperlinks>
  <pageMargins left="0.7" right="0.7" top="0.75" bottom="0.75" header="0.3" footer="0.3"/>
  <pageSetup orientation="portrait"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27"/>
  <sheetViews>
    <sheetView topLeftCell="E20" zoomScale="85" zoomScaleNormal="85" workbookViewId="0">
      <selection activeCell="G27" sqref="G27"/>
    </sheetView>
  </sheetViews>
  <sheetFormatPr baseColWidth="10" defaultRowHeight="15"/>
  <cols>
    <col min="1" max="1" width="11.42578125" style="13"/>
    <col min="2" max="2" width="44.140625" customWidth="1"/>
    <col min="3" max="3" width="65" style="14" customWidth="1"/>
    <col min="4" max="4" width="34.7109375" style="87" customWidth="1"/>
    <col min="5" max="5" width="44.5703125" style="14" customWidth="1"/>
    <col min="6" max="6" width="37.7109375" style="87" customWidth="1"/>
    <col min="7" max="7" width="50" style="13" customWidth="1"/>
    <col min="8" max="16384" width="11.42578125" style="13"/>
  </cols>
  <sheetData>
    <row r="1" spans="1:7">
      <c r="B1" s="14"/>
      <c r="F1" s="84"/>
    </row>
    <row r="2" spans="1:7">
      <c r="B2" s="14"/>
      <c r="F2" s="84"/>
    </row>
    <row r="3" spans="1:7" ht="16.5" thickBot="1">
      <c r="B3" s="75" t="s">
        <v>1</v>
      </c>
      <c r="C3" s="75" t="s">
        <v>0</v>
      </c>
      <c r="D3" s="85" t="s">
        <v>3</v>
      </c>
      <c r="E3" s="75" t="s">
        <v>4</v>
      </c>
      <c r="F3" s="85" t="s">
        <v>445</v>
      </c>
      <c r="G3" s="75" t="s">
        <v>550</v>
      </c>
    </row>
    <row r="4" spans="1:7" ht="82.5">
      <c r="A4" s="13">
        <v>1</v>
      </c>
      <c r="B4" s="69" t="s">
        <v>536</v>
      </c>
      <c r="C4" s="133" t="s">
        <v>276</v>
      </c>
      <c r="D4" s="129" t="s">
        <v>278</v>
      </c>
      <c r="E4" s="70" t="s">
        <v>231</v>
      </c>
      <c r="F4" s="86" t="str">
        <f>CONCATENATE(Tabla7[[#This Row],[Nombre]],"
",Tabla7[[#This Row],[Entidad]],"
",)</f>
        <v xml:space="preserve">ALEJANDRO QUINTERO RENTERIA
COMITE DE CULTIVADORES DE CACAO EN SISTEMAS AGROFORESTALES DEL   MUNICIPIO DE FLORENCIA CAQUETA
</v>
      </c>
      <c r="G4" s="128" t="str">
        <f>CONCATENATE(Tabla7[[#This Row],[0]],"",Tabla7[[#This Row],[Correo]],)</f>
        <v>ALEJANDRO QUINTERO RENTERIA
COMITE DE CULTIVADORES DE CACAO EN SISTEMAS AGROFORESTALES DEL   MUNICIPIO DE FLORENCIA CAQUETA
fbravo16@hotmail.com</v>
      </c>
    </row>
    <row r="5" spans="1:7" ht="49.5">
      <c r="A5" s="13">
        <v>2</v>
      </c>
      <c r="B5" s="71" t="s">
        <v>530</v>
      </c>
      <c r="C5" s="81" t="s">
        <v>249</v>
      </c>
      <c r="D5" s="130" t="s">
        <v>270</v>
      </c>
      <c r="E5" s="72" t="s">
        <v>231</v>
      </c>
      <c r="F5" s="86" t="str">
        <f>CONCATENATE(Tabla7[[#This Row],[Nombre]],"
",Tabla7[[#This Row],[Entidad]],"
",)</f>
        <v xml:space="preserve">CARLOS ENRIQUE SERRANO ARCINIEGAS
FUNDACION ESAC
</v>
      </c>
      <c r="G5" s="128" t="str">
        <f>CONCATENATE(Tabla7[[#This Row],[0]],"",Tabla7[[#This Row],[Correo]],)</f>
        <v>CARLOS ENRIQUE SERRANO ARCINIEGAS
FUNDACION ESAC
contacto@esac.org.co</v>
      </c>
    </row>
    <row r="6" spans="1:7" ht="49.5">
      <c r="A6" s="13">
        <v>3</v>
      </c>
      <c r="B6" s="82" t="s">
        <v>524</v>
      </c>
      <c r="C6" s="81" t="s">
        <v>243</v>
      </c>
      <c r="D6" s="131" t="s">
        <v>264</v>
      </c>
      <c r="E6" s="83" t="s">
        <v>231</v>
      </c>
      <c r="F6" s="86" t="str">
        <f>CONCATENATE(Tabla7[[#This Row],[Nombre]],"
",Tabla7[[#This Row],[Entidad]],"
",)</f>
        <v xml:space="preserve">CRISTIAN FABIAN LOSADA ROJAS
FUNDACION PROYECTO MAGUARE
</v>
      </c>
      <c r="G6" s="128" t="str">
        <f>CONCATENATE(Tabla7[[#This Row],[0]],"",Tabla7[[#This Row],[Correo]],)</f>
        <v>CRISTIAN FABIAN LOSADA ROJAS
FUNDACION PROYECTO MAGUARE
danielsergio01@gmail.com</v>
      </c>
    </row>
    <row r="7" spans="1:7" ht="66">
      <c r="A7" s="13">
        <v>4</v>
      </c>
      <c r="B7" s="71" t="s">
        <v>523</v>
      </c>
      <c r="C7" s="81" t="s">
        <v>241</v>
      </c>
      <c r="D7" s="130" t="s">
        <v>262</v>
      </c>
      <c r="E7" s="72" t="s">
        <v>231</v>
      </c>
      <c r="F7" s="86" t="str">
        <f>CONCATENATE(Tabla7[[#This Row],[Nombre]],"
",Tabla7[[#This Row],[Entidad]],"
",)</f>
        <v xml:space="preserve">IDALY SANCHEZ BECERRA
FUNDACION DE DISCAPACITADOS DEL CAQUETA PROYECTO DE VIDA
</v>
      </c>
      <c r="G7" s="128" t="str">
        <f>CONCATENATE(Tabla7[[#This Row],[0]],"",Tabla7[[#This Row],[Correo]],)</f>
        <v>IDALY SANCHEZ BECERRA
FUNDACION DE DISCAPACITADOS DEL CAQUETA PROYECTO DE VIDA
fundiscaproyectodevida@gmail.com</v>
      </c>
    </row>
    <row r="8" spans="1:7" ht="66">
      <c r="A8" s="13">
        <v>5</v>
      </c>
      <c r="B8" s="71" t="s">
        <v>522</v>
      </c>
      <c r="C8" s="81" t="s">
        <v>239</v>
      </c>
      <c r="D8" s="130" t="s">
        <v>260</v>
      </c>
      <c r="E8" s="72" t="s">
        <v>231</v>
      </c>
      <c r="F8" s="86" t="str">
        <f>CONCATENATE(Tabla7[[#This Row],[Nombre]],"
",Tabla7[[#This Row],[Entidad]],"
",)</f>
        <v xml:space="preserve">JOHN FREDY SAAVEDRA BEDOYA
FUNDACION MUSICA DANZA Y TEATRO CAQUETA
</v>
      </c>
      <c r="G8" s="128" t="str">
        <f>CONCATENATE(Tabla7[[#This Row],[0]],"",Tabla7[[#This Row],[Correo]],)</f>
        <v>JOHN FREDY SAAVEDRA BEDOYA
FUNDACION MUSICA DANZA Y TEATRO CAQUETA
funmudate@gmail.com</v>
      </c>
    </row>
    <row r="9" spans="1:7" ht="66">
      <c r="A9" s="13">
        <v>6</v>
      </c>
      <c r="B9" s="82" t="s">
        <v>553</v>
      </c>
      <c r="C9" s="81" t="s">
        <v>238</v>
      </c>
      <c r="D9" s="131" t="s">
        <v>259</v>
      </c>
      <c r="E9" s="83" t="s">
        <v>231</v>
      </c>
      <c r="F9" s="86" t="str">
        <f>CONCATENATE(Tabla7[[#This Row],[Nombre]],"
",Tabla7[[#This Row],[Entidad]],"
",)</f>
        <v xml:space="preserve">JONATHAN PASTRANA JOVEN
FUNDACION AMBIENTAL PARA LA SOSTENIBILIDAD TERRITORIAL
</v>
      </c>
      <c r="G9" s="128" t="str">
        <f>CONCATENATE(Tabla7[[#This Row],[0]],"",Tabla7[[#This Row],[Correo]],)</f>
        <v>JONATHAN PASTRANA JOVEN
FUNDACION AMBIENTAL PARA LA SOSTENIBILIDAD TERRITORIAL
pastranajonathan@hotmail.com</v>
      </c>
    </row>
    <row r="10" spans="1:7" ht="49.5">
      <c r="A10" s="13">
        <v>7</v>
      </c>
      <c r="B10" s="82" t="s">
        <v>520</v>
      </c>
      <c r="C10" s="81" t="s">
        <v>235</v>
      </c>
      <c r="D10" s="131" t="s">
        <v>255</v>
      </c>
      <c r="E10" s="83" t="s">
        <v>231</v>
      </c>
      <c r="F10" s="86" t="str">
        <f>CONCATENATE(Tabla7[[#This Row],[Nombre]],"
",Tabla7[[#This Row],[Entidad]],"
",)</f>
        <v xml:space="preserve">JOSE GUILLERMO CLAROS PENNA 
FUNDACION HUELLAS DE MI TIERRA
</v>
      </c>
      <c r="G10" s="128" t="str">
        <f>CONCATENATE(Tabla7[[#This Row],[0]],"",Tabla7[[#This Row],[Correo]],)</f>
        <v>JOSE GUILLERMO CLAROS PENNA 
FUNDACION HUELLAS DE MI TIERRA
onghuellasdemitierra@gmail.com</v>
      </c>
    </row>
    <row r="11" spans="1:7" ht="66">
      <c r="A11" s="13">
        <v>8</v>
      </c>
      <c r="B11" s="71" t="s">
        <v>526</v>
      </c>
      <c r="C11" s="81" t="s">
        <v>245</v>
      </c>
      <c r="D11" s="130" t="s">
        <v>266</v>
      </c>
      <c r="E11" s="72" t="s">
        <v>231</v>
      </c>
      <c r="F11" s="86" t="str">
        <f>CONCATENATE(Tabla7[[#This Row],[Nombre]],"
",Tabla7[[#This Row],[Entidad]],"
",)</f>
        <v xml:space="preserve">JOSE JAIR TREJOS VALENCIA
FUNDACION HISTORICA Y CULTURAL DEL CAQUETA Y DE LA AMAZONIA
</v>
      </c>
      <c r="G11" s="128" t="str">
        <f>CONCATENATE(Tabla7[[#This Row],[0]],"",Tabla7[[#This Row],[Correo]],)</f>
        <v>JOSE JAIR TREJOS VALENCIA
FUNDACION HISTORICA Y CULTURAL DEL CAQUETA Y DE LA AMAZONIA
josejairtrejoslondono@gmail.com</v>
      </c>
    </row>
    <row r="12" spans="1:7" ht="66">
      <c r="A12" s="13">
        <v>9</v>
      </c>
      <c r="B12" s="82" t="s">
        <v>527</v>
      </c>
      <c r="C12" s="81" t="s">
        <v>246</v>
      </c>
      <c r="D12" s="131" t="s">
        <v>267</v>
      </c>
      <c r="E12" s="83" t="s">
        <v>231</v>
      </c>
      <c r="F12" s="86" t="str">
        <f>CONCATENATE(Tabla7[[#This Row],[Nombre]],"
",Tabla7[[#This Row],[Entidad]],"
",)</f>
        <v xml:space="preserve">JULIO ANDRES ROZO GRISALES
FUNDACION ACADEMIA DE INNOVACION PARA LA SOSTENIBLILIDAD
</v>
      </c>
      <c r="G12" s="128" t="str">
        <f>CONCATENATE(Tabla7[[#This Row],[0]],"",Tabla7[[#This Row],[Correo]],)</f>
        <v>JULIO ANDRES ROZO GRISALES
FUNDACION ACADEMIA DE INNOVACION PARA LA SOSTENIBLILIDAD
julioandres@amazoniaemprende.com</v>
      </c>
    </row>
    <row r="13" spans="1:7" ht="82.5">
      <c r="A13" s="13">
        <v>10</v>
      </c>
      <c r="B13" s="82" t="s">
        <v>521</v>
      </c>
      <c r="C13" s="81" t="s">
        <v>237</v>
      </c>
      <c r="D13" s="131" t="s">
        <v>258</v>
      </c>
      <c r="E13" s="83" t="s">
        <v>231</v>
      </c>
      <c r="F13" s="86" t="str">
        <f>CONCATENATE(Tabla7[[#This Row],[Nombre]],"
",Tabla7[[#This Row],[Entidad]],"
",)</f>
        <v xml:space="preserve">KELLY ALEJANDRA CUBILLOS RAMIREZ 
FUNDACION PARA LA SALUD EDUCACION Y DESARROLLO INTEGRAL DE LAS ORGANIZACIONES SOCIALES
</v>
      </c>
      <c r="G13" s="128" t="str">
        <f>CONCATENATE(Tabla7[[#This Row],[0]],"",Tabla7[[#This Row],[Correo]],)</f>
        <v>KELLY ALEJANDRA CUBILLOS RAMIREZ 
FUNDACION PARA LA SALUD EDUCACION Y DESARROLLO INTEGRAL DE LAS ORGANIZACIONES SOCIALES
fundafesfundacion@gmail.com</v>
      </c>
    </row>
    <row r="14" spans="1:7" ht="66">
      <c r="A14" s="13">
        <v>11</v>
      </c>
      <c r="B14" s="73" t="s">
        <v>533</v>
      </c>
      <c r="C14" s="81" t="s">
        <v>273</v>
      </c>
      <c r="D14" s="130" t="s">
        <v>275</v>
      </c>
      <c r="E14" s="74" t="s">
        <v>231</v>
      </c>
      <c r="F14" s="86" t="str">
        <f>CONCATENATE(Tabla7[[#This Row],[Nombre]],"
",Tabla7[[#This Row],[Entidad]],"
",)</f>
        <v xml:space="preserve">LUIS FERNANDO NOVOA CORDERO
CORPORACION PARA EL DESARROLLO INTEGRAL DE LA AMAZONIA COPOAZU
</v>
      </c>
      <c r="G14" s="128" t="str">
        <f>CONCATENATE(Tabla7[[#This Row],[0]],"",Tabla7[[#This Row],[Correo]],)</f>
        <v>LUIS FERNANDO NOVOA CORDERO
CORPORACION PARA EL DESARROLLO INTEGRAL DE LA AMAZONIA COPOAZU
luisfernovoa@gmail.com</v>
      </c>
    </row>
    <row r="15" spans="1:7" ht="49.5">
      <c r="A15" s="13">
        <v>12</v>
      </c>
      <c r="B15" s="82" t="s">
        <v>552</v>
      </c>
      <c r="C15" s="81" t="s">
        <v>236</v>
      </c>
      <c r="D15" s="131" t="s">
        <v>257</v>
      </c>
      <c r="E15" s="83" t="s">
        <v>231</v>
      </c>
      <c r="F15" s="86" t="str">
        <f>CONCATENATE(Tabla7[[#This Row],[Nombre]],"
",Tabla7[[#This Row],[Entidad]],"
",)</f>
        <v xml:space="preserve">LUZ STELLA MUÑOZ MORA
FUNDACION GUARDIANES
</v>
      </c>
      <c r="G15" s="128" t="str">
        <f>CONCATENATE(Tabla7[[#This Row],[0]],"",Tabla7[[#This Row],[Correo]],)</f>
        <v>LUZ STELLA MUÑOZ MORA
FUNDACION GUARDIANES
fundacionguardianes@outlook.com</v>
      </c>
    </row>
    <row r="16" spans="1:7" ht="49.5">
      <c r="A16" s="13">
        <v>13</v>
      </c>
      <c r="B16" s="71" t="s">
        <v>551</v>
      </c>
      <c r="C16" s="134" t="s">
        <v>232</v>
      </c>
      <c r="D16" s="130" t="s">
        <v>252</v>
      </c>
      <c r="E16" s="72" t="s">
        <v>231</v>
      </c>
      <c r="F16" s="86" t="str">
        <f>CONCATENATE(Tabla7[[#This Row],[Nombre]],"
",Tabla7[[#This Row],[Entidad]],"
",)</f>
        <v xml:space="preserve">MAGDALENA CASTELLANOS SIERRA
FUNDACION ESAWA
</v>
      </c>
      <c r="G16" s="128" t="str">
        <f>CONCATENATE(Tabla7[[#This Row],[0]],"",Tabla7[[#This Row],[Correo]],)</f>
        <v>MAGDALENA CASTELLANOS SIERRA
FUNDACION ESAWA
fundaesawa@yahoo.com</v>
      </c>
    </row>
    <row r="17" spans="1:7" ht="49.5">
      <c r="A17" s="13">
        <v>14</v>
      </c>
      <c r="B17" s="82" t="s">
        <v>532</v>
      </c>
      <c r="C17" s="81" t="s">
        <v>251</v>
      </c>
      <c r="D17" s="131" t="s">
        <v>272</v>
      </c>
      <c r="E17" s="83" t="s">
        <v>231</v>
      </c>
      <c r="F17" s="86" t="str">
        <f>CONCATENATE(Tabla7[[#This Row],[Nombre]],"
",Tabla7[[#This Row],[Entidad]],"
",)</f>
        <v xml:space="preserve">MAIKOL FABIAN MAGNO SANCHEZ
FUNDACION AMAZONIA Y PAZ
</v>
      </c>
      <c r="G17" s="128" t="str">
        <f>CONCATENATE(Tabla7[[#This Row],[0]],"",Tabla7[[#This Row],[Correo]],)</f>
        <v>MAIKOL FABIAN MAGNO SANCHEZ
FUNDACION AMAZONIA Y PAZ
bukanerosflorencia@gmail.com</v>
      </c>
    </row>
    <row r="18" spans="1:7" ht="66">
      <c r="A18" s="13">
        <v>15</v>
      </c>
      <c r="B18" s="82" t="s">
        <v>519</v>
      </c>
      <c r="C18" s="81" t="s">
        <v>234</v>
      </c>
      <c r="D18" s="131" t="s">
        <v>254</v>
      </c>
      <c r="E18" s="83" t="s">
        <v>231</v>
      </c>
      <c r="F18" s="86" t="str">
        <f>CONCATENATE(Tabla7[[#This Row],[Nombre]],"
",Tabla7[[#This Row],[Entidad]],"
",)</f>
        <v xml:space="preserve">MARIA ANGELA SUAZA TRIVIÑO
FUNDACION PARA EL DESARROLLO AMBIENTAL Y CULTURAL DE LA AMAZONIA
</v>
      </c>
      <c r="G18" s="128" t="str">
        <f>CONCATENATE(Tabla7[[#This Row],[0]],"",Tabla7[[#This Row],[Correo]],)</f>
        <v>MARIA ANGELA SUAZA TRIVIÑO
FUNDACION PARA EL DESARROLLO AMBIENTAL Y CULTURAL DE LA AMAZONIA
fundarca104@gmail.com</v>
      </c>
    </row>
    <row r="19" spans="1:7" ht="66">
      <c r="A19" s="13">
        <v>16</v>
      </c>
      <c r="B19" s="71" t="s">
        <v>531</v>
      </c>
      <c r="C19" s="81" t="s">
        <v>250</v>
      </c>
      <c r="D19" s="132" t="s">
        <v>271</v>
      </c>
      <c r="E19" s="72" t="s">
        <v>231</v>
      </c>
      <c r="F19" s="86" t="str">
        <f>CONCATENATE(Tabla7[[#This Row],[Nombre]],"
",Tabla7[[#This Row],[Entidad]],"
",)</f>
        <v xml:space="preserve">MAURICIO FRANCO GARCIA
FUNDACION ASOCIATIVA DE PROFESORES DEJANDO HUELLAS
</v>
      </c>
      <c r="G19" s="128" t="str">
        <f>CONCATENATE(Tabla7[[#This Row],[0]],"",Tabla7[[#This Row],[Correo]],)</f>
        <v>MAURICIO FRANCO GARCIA
FUNDACION ASOCIATIVA DE PROFESORES DEJANDO HUELLAS
funcamag2021@gmail.com</v>
      </c>
    </row>
    <row r="20" spans="1:7" ht="49.5">
      <c r="A20" s="13">
        <v>17</v>
      </c>
      <c r="B20" s="71" t="s">
        <v>554</v>
      </c>
      <c r="C20" s="81" t="s">
        <v>233</v>
      </c>
      <c r="D20" s="130" t="s">
        <v>253</v>
      </c>
      <c r="E20" s="72" t="s">
        <v>231</v>
      </c>
      <c r="F20" s="86" t="str">
        <f>CONCATENATE(Tabla7[[#This Row],[Nombre]],"
",Tabla7[[#This Row],[Entidad]],"
",)</f>
        <v xml:space="preserve">MIGUEL ANGEL CLAROS CORREA
FUNDACION PICACHOS
</v>
      </c>
      <c r="G20" s="128" t="str">
        <f>CONCATENATE(Tabla7[[#This Row],[0]],"",Tabla7[[#This Row],[Correo]],)</f>
        <v>MIGUEL ANGEL CLAROS CORREA
FUNDACION PICACHOS
fpicachos@fundacionpicachos.org</v>
      </c>
    </row>
    <row r="21" spans="1:7" ht="82.5">
      <c r="A21" s="13">
        <v>18</v>
      </c>
      <c r="B21" s="82" t="s">
        <v>525</v>
      </c>
      <c r="C21" s="81" t="s">
        <v>244</v>
      </c>
      <c r="D21" s="131" t="s">
        <v>265</v>
      </c>
      <c r="E21" s="83" t="s">
        <v>231</v>
      </c>
      <c r="F21" s="86" t="str">
        <f>CONCATENATE(Tabla7[[#This Row],[Nombre]],"
",Tabla7[[#This Row],[Entidad]],"
",)</f>
        <v xml:space="preserve">MIREYA EMPERATRIZ QUIÑONES QUIÑONES
FUNDACION RED DE MUJERES AFROAMAZONICAS  UBUNTU
</v>
      </c>
      <c r="G21" s="128" t="str">
        <f>CONCATENATE(Tabla7[[#This Row],[0]],"",Tabla7[[#This Row],[Correo]],)</f>
        <v>MIREYA EMPERATRIZ QUIÑONES QUIÑONES
FUNDACION RED DE MUJERES AFROAMAZONICAS  UBUNTU
fremacaqueta@gmail.com</v>
      </c>
    </row>
    <row r="22" spans="1:7" ht="66">
      <c r="A22" s="13">
        <v>19</v>
      </c>
      <c r="B22" s="73" t="s">
        <v>534</v>
      </c>
      <c r="C22" s="81" t="s">
        <v>274</v>
      </c>
      <c r="D22" s="130" t="s">
        <v>256</v>
      </c>
      <c r="E22" s="74" t="s">
        <v>231</v>
      </c>
      <c r="F22" s="86" t="str">
        <f>CONCATENATE(Tabla7[[#This Row],[Nombre]],"
",Tabla7[[#This Row],[Entidad]],"
",)</f>
        <v xml:space="preserve">OLGA LEONOR ARENAS DE SILVA
CORPORACION SERVICIOS EDUCATIVOS GIMNASIO MODERNO
</v>
      </c>
      <c r="G22" s="128" t="str">
        <f>CONCATENATE(Tabla7[[#This Row],[0]],"",Tabla7[[#This Row],[Correo]],)</f>
        <v>OLGA LEONOR ARENAS DE SILVA
CORPORACION SERVICIOS EDUCATIVOS GIMNASIO MODERNO
olares41@hotmail.com</v>
      </c>
    </row>
    <row r="23" spans="1:7" ht="66">
      <c r="A23" s="13">
        <v>20</v>
      </c>
      <c r="B23" s="71" t="s">
        <v>529</v>
      </c>
      <c r="C23" s="81" t="s">
        <v>248</v>
      </c>
      <c r="D23" s="130" t="s">
        <v>269</v>
      </c>
      <c r="E23" s="72" t="s">
        <v>231</v>
      </c>
      <c r="F23" s="86" t="str">
        <f>CONCATENATE(Tabla7[[#This Row],[Nombre]],"
",Tabla7[[#This Row],[Entidad]],"
",)</f>
        <v xml:space="preserve">OSCAR JAVIER ESPINOSA APRAEZ
FUNDACION CAMINANDO CON GENERACIONES DE VISION
</v>
      </c>
      <c r="G23" s="128" t="str">
        <f>CONCATENATE(Tabla7[[#This Row],[0]],"",Tabla7[[#This Row],[Correo]],)</f>
        <v>OSCAR JAVIER ESPINOSA APRAEZ
FUNDACION CAMINANDO CON GENERACIONES DE VISION
cageviprocol@gmail.com</v>
      </c>
    </row>
    <row r="24" spans="1:7" ht="66">
      <c r="A24" s="13">
        <v>21</v>
      </c>
      <c r="B24" s="71" t="s">
        <v>535</v>
      </c>
      <c r="C24" s="81" t="s">
        <v>229</v>
      </c>
      <c r="D24" s="130" t="s">
        <v>277</v>
      </c>
      <c r="E24" s="72" t="s">
        <v>231</v>
      </c>
      <c r="F24" s="86" t="str">
        <f>CONCATENATE(Tabla7[[#This Row],[Nombre]],"
",Tabla7[[#This Row],[Entidad]],"
",)</f>
        <v xml:space="preserve">RAFAEL TORRIJOS RIVERA
COMITE DEPARTAMENTAL  DE GANADEROS DEL CAQUETA
</v>
      </c>
      <c r="G24" s="128" t="str">
        <f>CONCATENATE(Tabla7[[#This Row],[0]],"",Tabla7[[#This Row],[Correo]],)</f>
        <v>RAFAEL TORRIJOS RIVERA
COMITE DEPARTAMENTAL  DE GANADEROS DEL CAQUETA
comitedeganaderosdelcaqueta@hotmail.com</v>
      </c>
    </row>
    <row r="25" spans="1:7" ht="49.5">
      <c r="A25" s="13">
        <v>22</v>
      </c>
      <c r="B25" s="71" t="s">
        <v>555</v>
      </c>
      <c r="C25" s="81" t="s">
        <v>240</v>
      </c>
      <c r="D25" s="130" t="s">
        <v>261</v>
      </c>
      <c r="E25" s="72" t="s">
        <v>231</v>
      </c>
      <c r="F25" s="86" t="str">
        <f>CONCATENATE(Tabla7[[#This Row],[Nombre]],"
",Tabla7[[#This Row],[Entidad]],"
",)</f>
        <v xml:space="preserve">SALOMON CALVACHE LOPEZ
FUNDACION INTI WASI
</v>
      </c>
      <c r="G25" s="128" t="str">
        <f>CONCATENATE(Tabla7[[#This Row],[0]],"",Tabla7[[#This Row],[Correo]],)</f>
        <v>SALOMON CALVACHE LOPEZ
FUNDACION INTI WASI
calvache2002@yahoo.com</v>
      </c>
    </row>
    <row r="26" spans="1:7" ht="49.5">
      <c r="A26" s="13">
        <v>23</v>
      </c>
      <c r="B26" s="82"/>
      <c r="C26" s="81" t="s">
        <v>242</v>
      </c>
      <c r="D26" s="131" t="s">
        <v>263</v>
      </c>
      <c r="E26" s="83" t="s">
        <v>231</v>
      </c>
      <c r="F26" s="86" t="str">
        <f>CONCATENATE(Tabla7[[#This Row],[Nombre]],"
",Tabla7[[#This Row],[Entidad]],"
",)</f>
        <v xml:space="preserve">
FUNDACION PROYECTANDO LIDERES
</v>
      </c>
      <c r="G26" s="128" t="str">
        <f>CONCATENATE(Tabla7[[#This Row],[0]],"",Tabla7[[#This Row],[Correo]],)</f>
        <v xml:space="preserve">
FUNDACION PROYECTANDO LIDERES
direccion@proyectandolideres.org</v>
      </c>
    </row>
    <row r="27" spans="1:7" ht="66">
      <c r="A27" s="13">
        <v>24</v>
      </c>
      <c r="B27" s="71" t="s">
        <v>528</v>
      </c>
      <c r="C27" s="81" t="s">
        <v>247</v>
      </c>
      <c r="D27" s="130" t="s">
        <v>268</v>
      </c>
      <c r="E27" s="72" t="s">
        <v>231</v>
      </c>
      <c r="F27" s="86" t="str">
        <f>CONCATENATE(Tabla7[[#This Row],[Nombre]],"
",Tabla7[[#This Row],[Entidad]],"
",)</f>
        <v xml:space="preserve">YUD LENY CALDERON ZAMORA 
FUNDACION CAQUETA TEJEDORA DE SOLIDARIDAD Y PAZ
</v>
      </c>
      <c r="G27" s="128" t="str">
        <f>CONCATENATE(Tabla7[[#This Row],[0]],"",Tabla7[[#This Row],[Correo]],)</f>
        <v>YUD LENY CALDERON ZAMORA 
FUNDACION CAQUETA TEJEDORA DE SOLIDARIDAD Y PAZ
fundcatejedoresolidaridadpaz@gmail.com</v>
      </c>
    </row>
  </sheetData>
  <phoneticPr fontId="3" type="noConversion"/>
  <hyperlinks>
    <hyperlink ref="D19" r:id="rId1" xr:uid="{2C0D4C00-DD2D-4996-B3A6-65978CBE4462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B815-D7D4-4700-996B-94B4414DFA18}">
  <sheetPr>
    <tabColor rgb="FF7030A0"/>
  </sheetPr>
  <dimension ref="A1:E24"/>
  <sheetViews>
    <sheetView tabSelected="1" topLeftCell="A19" workbookViewId="0">
      <selection activeCell="E22" sqref="E22"/>
    </sheetView>
  </sheetViews>
  <sheetFormatPr baseColWidth="10" defaultRowHeight="15"/>
  <cols>
    <col min="1" max="1" width="12" style="77" customWidth="1"/>
    <col min="2" max="2" width="32.28515625" style="77" customWidth="1"/>
    <col min="3" max="3" width="35.7109375" style="77" customWidth="1"/>
    <col min="4" max="4" width="40.42578125" style="77" customWidth="1"/>
    <col min="5" max="5" width="43.140625" style="77" customWidth="1"/>
    <col min="6" max="16384" width="11.42578125" style="77"/>
  </cols>
  <sheetData>
    <row r="1" spans="1:5" ht="15.75" thickBot="1"/>
    <row r="2" spans="1:5" ht="16.5" thickBot="1">
      <c r="A2" s="77" t="s">
        <v>407</v>
      </c>
      <c r="B2" s="76" t="s">
        <v>1</v>
      </c>
      <c r="C2" s="77" t="s">
        <v>517</v>
      </c>
      <c r="D2" s="77" t="s">
        <v>518</v>
      </c>
      <c r="E2" s="77" t="s">
        <v>539</v>
      </c>
    </row>
    <row r="3" spans="1:5" ht="60">
      <c r="A3" s="77">
        <v>12</v>
      </c>
      <c r="B3" s="77" t="s">
        <v>429</v>
      </c>
      <c r="C3" s="78" t="s">
        <v>430</v>
      </c>
      <c r="D3" s="77" t="str">
        <f>+UPPER(Tabla6[[#This Row],[Nombre]])</f>
        <v>ANDRÉS MAURICIO HOYOS TRUJILLO
RECTOR
INSTITUCIÓN EDUCATIVA CIUDADELA SIGLO XXI</v>
      </c>
      <c r="E3" s="77" t="str">
        <f>CONCATENATE(Tabla6[[#This Row],[Columna3]],"
",Tabla6[[#This Row],[Columna2]],
)</f>
        <v>ANDRÉS MAURICIO HOYOS TRUJILLO
RECTOR
INSTITUCIÓN EDUCATIVA CIUDADELA SIGLO XXI
ciudadela@florencia.edu.co</v>
      </c>
    </row>
    <row r="4" spans="1:5" ht="60">
      <c r="A4" s="77">
        <v>1</v>
      </c>
      <c r="B4" s="77" t="s">
        <v>408</v>
      </c>
      <c r="C4" s="79" t="s">
        <v>409</v>
      </c>
      <c r="D4" s="77" t="str">
        <f>+UPPER(Tabla6[[#This Row],[Nombre]])</f>
        <v>CARLOS ADRIÁN OBANDO YANGUAS
RECTOR
INSTITUCIÓN EDUCATIVA TÉCNICO INDUSTRIAL</v>
      </c>
      <c r="E4" s="77" t="str">
        <f>CONCATENATE(Tabla6[[#This Row],[Columna3]],"
",Tabla6[[#This Row],[Columna2]],
)</f>
        <v>CARLOS ADRIÁN OBANDO YANGUAS
RECTOR
INSTITUCIÓN EDUCATIVA TÉCNICO INDUSTRIAL
tecnicoindustrial@florencia.edu.co</v>
      </c>
    </row>
    <row r="5" spans="1:5" ht="75">
      <c r="A5" s="77">
        <v>7</v>
      </c>
      <c r="B5" s="77" t="s">
        <v>420</v>
      </c>
      <c r="C5" s="80" t="s">
        <v>421</v>
      </c>
      <c r="D5" s="77" t="str">
        <f>+UPPER(Tabla6[[#This Row],[Nombre]])</f>
        <v xml:space="preserve">CARLOS MAURICIO AGUDELO RODRÍGUEZ
RECTOR
INSTITUCIÓN EDUCATIVA JUAN BAUTISTA LA SALLE </v>
      </c>
      <c r="E5" s="77" t="str">
        <f>CONCATENATE(Tabla6[[#This Row],[Columna3]],"
",Tabla6[[#This Row],[Columna2]],
)</f>
        <v>CARLOS MAURICIO AGUDELO RODRÍGUEZ
RECTOR
INSTITUCIÓN EDUCATIVA JUAN BAUTISTA LA SALLE 
lasalle@florencia.edu.co</v>
      </c>
    </row>
    <row r="6" spans="1:5" ht="75">
      <c r="A6" s="77">
        <v>16</v>
      </c>
      <c r="B6" s="77" t="s">
        <v>437</v>
      </c>
      <c r="C6" s="80" t="s">
        <v>438</v>
      </c>
      <c r="D6" s="77" t="str">
        <f>+UPPER(Tabla6[[#This Row],[Nombre]])</f>
        <v>CESAR AUGUSTO CABRERA MUÑOZ
RECTOR
INSTITUCIÓN EDUCATIVA AGROECOLÓGICO AMAZÓNICO BUINAIMA</v>
      </c>
      <c r="E6" s="77" t="str">
        <f>CONCATENATE(Tabla6[[#This Row],[Columna3]],"
",Tabla6[[#This Row],[Columna2]],
)</f>
        <v>CESAR AUGUSTO CABRERA MUÑOZ
RECTOR
INSTITUCIÓN EDUCATIVA AGROECOLÓGICO AMAZÓNICO BUINAIMA
buinaima@florencia.edu.co</v>
      </c>
    </row>
    <row r="7" spans="1:5" ht="90">
      <c r="A7" s="77">
        <v>14</v>
      </c>
      <c r="B7" s="77" t="s">
        <v>433</v>
      </c>
      <c r="C7" s="80" t="s">
        <v>434</v>
      </c>
      <c r="D7" s="77" t="str">
        <f>+UPPER(Tabla6[[#This Row],[Nombre]])</f>
        <v xml:space="preserve">DOCTOR
IVÁN DE JESÚS GAVIRIA LÓPEZ
RECTOR
INSTITUCIÓN EDUCATIVA BARRIOS UNIDOS DEL SUR </v>
      </c>
      <c r="E7" s="77" t="str">
        <f>CONCATENATE(Tabla6[[#This Row],[Columna3]],"
",Tabla6[[#This Row],[Columna2]],
)</f>
        <v>DOCTOR
IVÁN DE JESÚS GAVIRIA LÓPEZ
RECTOR
INSTITUCIÓN EDUCATIVA BARRIOS UNIDOS DEL SUR 
bus@florencia.edu.co</v>
      </c>
    </row>
    <row r="8" spans="1:5" ht="75">
      <c r="A8" s="77">
        <v>13</v>
      </c>
      <c r="B8" s="77" t="s">
        <v>431</v>
      </c>
      <c r="C8" s="80" t="s">
        <v>432</v>
      </c>
      <c r="D8" s="77" t="str">
        <f>+UPPER(Tabla6[[#This Row],[Nombre]])</f>
        <v>DOCTOR
JHON JARDESON TRUJILLO CALDERÓN
RECTOR
INSTITUCIÓN EDUCATIVA BELLO HORIZONTE</v>
      </c>
      <c r="E8" s="77" t="str">
        <f>CONCATENATE(Tabla6[[#This Row],[Columna3]],"
",Tabla6[[#This Row],[Columna2]],
)</f>
        <v>DOCTOR
JHON JARDESON TRUJILLO CALDERÓN
RECTOR
INSTITUCIÓN EDUCATIVA BELLO HORIZONTE
bellohorizonte@florencia.edu.co</v>
      </c>
    </row>
    <row r="9" spans="1:5" ht="60">
      <c r="A9" s="77">
        <v>4</v>
      </c>
      <c r="B9" s="77" t="s">
        <v>414</v>
      </c>
      <c r="C9" s="78" t="s">
        <v>415</v>
      </c>
      <c r="D9" s="77" t="str">
        <f>+UPPER(Tabla6[[#This Row],[Nombre]])</f>
        <v xml:space="preserve">EFRAÍN DE JESÚS ARISMENDI ALFONSO
RECTOR
INSTITUCIÓN EDUCATIVA NORMAL SUPERIOR </v>
      </c>
      <c r="E9" s="77" t="str">
        <f>CONCATENATE(Tabla6[[#This Row],[Columna3]],"
",Tabla6[[#This Row],[Columna2]],
)</f>
        <v>EFRAÍN DE JESÚS ARISMENDI ALFONSO
RECTOR
INSTITUCIÓN EDUCATIVA NORMAL SUPERIOR 
normalsuperior@florencia.edu.co</v>
      </c>
    </row>
    <row r="10" spans="1:5" ht="75">
      <c r="A10" s="77">
        <v>3</v>
      </c>
      <c r="B10" s="77" t="s">
        <v>412</v>
      </c>
      <c r="C10" s="80" t="s">
        <v>413</v>
      </c>
      <c r="D10" s="77" t="str">
        <f>+UPPER(Tabla6[[#This Row],[Nombre]])</f>
        <v>FABIO ESPINOSA PINZÓN
RECTOR
INSTITUCIÓN EDUCATIVA SAGRADOS CORAZONES</v>
      </c>
      <c r="E10" s="77" t="str">
        <f>CONCATENATE(Tabla6[[#This Row],[Columna3]],"
",Tabla6[[#This Row],[Columna2]],
)</f>
        <v>FABIO ESPINOSA PINZÓN
RECTOR
INSTITUCIÓN EDUCATIVA SAGRADOS CORAZONES
sagradoscorazones@florencia.edu.co</v>
      </c>
    </row>
    <row r="11" spans="1:5" ht="75">
      <c r="A11" s="77">
        <v>2</v>
      </c>
      <c r="B11" s="77" t="s">
        <v>410</v>
      </c>
      <c r="C11" s="80" t="s">
        <v>411</v>
      </c>
      <c r="D11" s="77" t="str">
        <f>+UPPER(Tabla6[[#This Row],[Nombre]])</f>
        <v>GABRIEL VALENCIA HERMIDA
RECTOR
INSTITUTO EDUCATIVA SAN FRANCISCO DE ASÍS</v>
      </c>
      <c r="E11" s="77" t="str">
        <f>CONCATENATE(Tabla6[[#This Row],[Columna3]],"
",Tabla6[[#This Row],[Columna2]],
)</f>
        <v>GABRIEL VALENCIA HERMIDA
RECTOR
INSTITUTO EDUCATIVA SAN FRANCISCO DE ASÍS
sanfrancisco@florencia.edu.co</v>
      </c>
    </row>
    <row r="12" spans="1:5" ht="75">
      <c r="A12" s="77">
        <v>17</v>
      </c>
      <c r="B12" s="77" t="s">
        <v>439</v>
      </c>
      <c r="C12" s="79" t="s">
        <v>440</v>
      </c>
      <c r="D12" s="77" t="str">
        <f>+UPPER(Tabla6[[#This Row],[Nombre]])</f>
        <v xml:space="preserve">HERMANA SARA GÜEZGUÁN PATIÑO
RECTORA
INSTITUCIÓN EDUCATIVA SANTO DOMINGO SAVIO </v>
      </c>
      <c r="E12" s="77" t="str">
        <f>CONCATENATE(Tabla6[[#This Row],[Columna3]],"
",Tabla6[[#This Row],[Columna2]],
)</f>
        <v>HERMANA SARA GÜEZGUÁN PATIÑO
RECTORA
INSTITUCIÓN EDUCATIVA SANTO DOMINGO SAVIO 
domingosavio@florencia.edu.co</v>
      </c>
    </row>
    <row r="13" spans="1:5" ht="60">
      <c r="A13" s="77">
        <v>6</v>
      </c>
      <c r="B13" s="77" t="s">
        <v>418</v>
      </c>
      <c r="C13" s="80" t="s">
        <v>419</v>
      </c>
      <c r="D13" s="77" t="str">
        <f>+UPPER(Tabla6[[#This Row],[Nombre]])</f>
        <v>JESÚS EMILIO PINTO GUARNIZO
RECTOR
INSTITUCIÓN EDUCATIVA LOS ANDES</v>
      </c>
      <c r="E13" s="77" t="str">
        <f>CONCATENATE(Tabla6[[#This Row],[Columna3]],"
",Tabla6[[#This Row],[Columna2]],
)</f>
        <v>JESÚS EMILIO PINTO GUARNIZO
RECTOR
INSTITUCIÓN EDUCATIVA LOS ANDES
losandes@florencia.edu.co</v>
      </c>
    </row>
    <row r="14" spans="1:5" ht="75">
      <c r="A14" s="77">
        <v>11</v>
      </c>
      <c r="B14" s="77" t="s">
        <v>427</v>
      </c>
      <c r="C14" s="80" t="s">
        <v>428</v>
      </c>
      <c r="D14" s="77" t="str">
        <f>+UPPER(Tabla6[[#This Row],[Nombre]])</f>
        <v xml:space="preserve">JOSÉ KEVIN BARRIONUEVO ZAMBRANO
RECTOR
INSTITUCIÓN EDUCATIVA JORGE ELIECER GAITÁN </v>
      </c>
      <c r="E14" s="77" t="str">
        <f>CONCATENATE(Tabla6[[#This Row],[Columna3]],"
",Tabla6[[#This Row],[Columna2]],
)</f>
        <v>JOSÉ KEVIN BARRIONUEVO ZAMBRANO
RECTOR
INSTITUCIÓN EDUCATIVA JORGE ELIECER GAITÁN 
jegaitan@florencia.edu.co</v>
      </c>
    </row>
    <row r="15" spans="1:5" ht="60">
      <c r="A15" s="77">
        <v>15</v>
      </c>
      <c r="B15" s="77" t="s">
        <v>435</v>
      </c>
      <c r="C15" s="78" t="s">
        <v>436</v>
      </c>
      <c r="D15" s="77" t="str">
        <f>+UPPER(Tabla6[[#This Row],[Nombre]])</f>
        <v>JUAN BENITO RONDÓN
RECTOR
INSTITUCIÓN EDUCATIVA ANTONIO RICAURTE</v>
      </c>
      <c r="E15" s="77" t="str">
        <f>CONCATENATE(Tabla6[[#This Row],[Columna3]],"
",Tabla6[[#This Row],[Columna2]],
)</f>
        <v>JUAN BENITO RONDÓN
RECTOR
INSTITUCIÓN EDUCATIVA ANTONIO RICAURTE
antonioricaurte@florencia.edu.co</v>
      </c>
    </row>
    <row r="16" spans="1:5" ht="60">
      <c r="A16" s="77">
        <v>19</v>
      </c>
      <c r="B16" s="77" t="s">
        <v>443</v>
      </c>
      <c r="C16" s="80" t="s">
        <v>444</v>
      </c>
      <c r="D16" s="77" t="str">
        <f>+UPPER(Tabla6[[#This Row],[Nombre]])</f>
        <v>LEONEL ANCIZAR GALLEGO RUIZ
RECTOR
COLEGIO COMFACA</v>
      </c>
      <c r="E16" s="77" t="str">
        <f>CONCATENATE(Tabla6[[#This Row],[Columna3]],"
",Tabla6[[#This Row],[Columna2]],
)</f>
        <v>LEONEL ANCIZAR GALLEGO RUIZ
RECTOR
COLEGIO COMFACA
colegio@comfaca.com</v>
      </c>
    </row>
    <row r="17" spans="1:5" ht="60">
      <c r="A17" s="77">
        <v>5</v>
      </c>
      <c r="B17" s="77" t="s">
        <v>416</v>
      </c>
      <c r="C17" s="79" t="s">
        <v>417</v>
      </c>
      <c r="D17" s="77" t="str">
        <f>+UPPER(Tabla6[[#This Row],[Nombre]])</f>
        <v xml:space="preserve">LUIS ALBERTO VEGA IRIARTE
RECTOR
INSTITUCIÓN EDUCATIVA LOS PINOS </v>
      </c>
      <c r="E17" s="77" t="str">
        <f>CONCATENATE(Tabla6[[#This Row],[Columna3]],"
",Tabla6[[#This Row],[Columna2]],
)</f>
        <v>LUIS ALBERTO VEGA IRIARTE
RECTOR
INSTITUCIÓN EDUCATIVA LOS PINOS 
lospinos@florencia.edu.co</v>
      </c>
    </row>
    <row r="18" spans="1:5" ht="60">
      <c r="A18" s="77">
        <v>9</v>
      </c>
      <c r="B18" s="77" t="s">
        <v>423</v>
      </c>
      <c r="C18" s="80" t="s">
        <v>424</v>
      </c>
      <c r="D18" s="77" t="str">
        <f>+UPPER(Tabla6[[#This Row],[Nombre]])</f>
        <v>MARÍA ELENA BOCANEGRA DE CORTES
RECTORA
INSTITUCIÓN EDUCATIVA JUAN XXIII</v>
      </c>
      <c r="E18" s="77" t="str">
        <f>CONCATENATE(Tabla6[[#This Row],[Columna3]],"
",Tabla6[[#This Row],[Columna2]],
)</f>
        <v>MARÍA ELENA BOCANEGRA DE CORTES
RECTORA
INSTITUCIÓN EDUCATIVA JUAN XXIII
juanxxiii@florencia.edu.co</v>
      </c>
    </row>
    <row r="19" spans="1:5" ht="75">
      <c r="A19" s="77">
        <v>10</v>
      </c>
      <c r="B19" s="77" t="s">
        <v>425</v>
      </c>
      <c r="C19" s="80" t="s">
        <v>426</v>
      </c>
      <c r="D19" s="77" t="str">
        <f>+UPPER(Tabla6[[#This Row],[Nombre]])</f>
        <v>PEDRO TORRES CALDERÓN
RECTOR
INSTITUCIÓN EDUCATIVA JUAN BAUTISTA MIGANI</v>
      </c>
      <c r="E19" s="77" t="str">
        <f>CONCATENATE(Tabla6[[#This Row],[Columna3]],"
",Tabla6[[#This Row],[Columna2]],
)</f>
        <v>PEDRO TORRES CALDERÓN
RECTOR
INSTITUCIÓN EDUCATIVA JUAN BAUTISTA MIGANI
migani@florencia.edu.co</v>
      </c>
    </row>
    <row r="20" spans="1:5" ht="60">
      <c r="A20" s="77">
        <v>8</v>
      </c>
      <c r="B20" s="77" t="s">
        <v>422</v>
      </c>
      <c r="C20" s="79" t="s">
        <v>421</v>
      </c>
      <c r="D20" s="77" t="str">
        <f>+UPPER(Tabla6[[#This Row],[Nombre]])</f>
        <v xml:space="preserve">RAÚL FRANCISCO DONCEL
RECTOR
INSTITUCIÓN EDUCATIVA LA SALLE </v>
      </c>
      <c r="E20" s="77" t="str">
        <f>CONCATENATE(Tabla6[[#This Row],[Columna3]],"
",Tabla6[[#This Row],[Columna2]],
)</f>
        <v>RAÚL FRANCISCO DONCEL
RECTOR
INSTITUCIÓN EDUCATIVA LA SALLE 
lasalle@florencia.edu.co</v>
      </c>
    </row>
    <row r="21" spans="1:5" ht="75">
      <c r="A21" s="77">
        <v>18</v>
      </c>
      <c r="B21" s="77" t="s">
        <v>441</v>
      </c>
      <c r="C21" s="80" t="s">
        <v>442</v>
      </c>
      <c r="D21" s="77" t="str">
        <f>+UPPER(Tabla6[[#This Row],[Nombre]])</f>
        <v>WALTER CIRO RESTREPO
RECTOR
CORPORACIÓN EDUCATIVA AMIGOS INSTITUTO JEAN PIAGET</v>
      </c>
      <c r="E21" s="77" t="str">
        <f>CONCATENATE(Tabla6[[#This Row],[Columna3]],"
",Tabla6[[#This Row],[Columna2]],
)</f>
        <v>WALTER CIRO RESTREPO
RECTOR
CORPORACIÓN EDUCATIVA AMIGOS INSTITUTO JEAN PIAGET
institutojeanpiaget@florencia.edu.co</v>
      </c>
    </row>
    <row r="22" spans="1:5" ht="90">
      <c r="A22" s="77">
        <v>19</v>
      </c>
      <c r="B22" s="77" t="s">
        <v>556</v>
      </c>
      <c r="C22" s="79" t="s">
        <v>557</v>
      </c>
      <c r="D22" s="77" t="str">
        <f>+UPPER(Tabla6[[#This Row],[Nombre]])</f>
        <v>MAGISTER
DANNY LÓPEZ SEGURA
DIRECTOR
SENA REGIONAL CAQUETÁ</v>
      </c>
      <c r="E22" s="77" t="str">
        <f>CONCATENATE(Tabla6[[#This Row],[Columna3]],"
",Tabla6[[#This Row],[Columna2]],
)</f>
        <v xml:space="preserve">MAGISTER
DANNY LÓPEZ SEGURA
DIRECTOR
SENA REGIONAL CAQUETÁ
servicioalciudadano@sena.edu.co 
​judicialcaqueta@sena.edu.co </v>
      </c>
    </row>
    <row r="23" spans="1:5" ht="90.75" customHeight="1">
      <c r="A23" s="77">
        <v>20</v>
      </c>
      <c r="B23" s="77" t="s">
        <v>559</v>
      </c>
      <c r="C23" s="79" t="s">
        <v>558</v>
      </c>
      <c r="D23" s="77" t="str">
        <f>+UPPER(Tabla6[[#This Row],[Nombre]])</f>
        <v>JUAN FERNANDO MONTAÑEZ
RECTOR 
POLITÉCNICO GRANCOLOMBIANO</v>
      </c>
      <c r="E23" s="77" t="str">
        <f>CONCATENATE(Tabla6[[#This Row],[Columna3]],"
",Tabla6[[#This Row],[Columna2]],
)</f>
        <v xml:space="preserve">JUAN FERNANDO MONTAÑEZ
RECTOR 
POLITÉCNICO GRANCOLOMBIANO
florenciacentroco@poligran.edu.co
</v>
      </c>
    </row>
    <row r="24" spans="1:5" ht="75">
      <c r="A24" s="77">
        <v>21</v>
      </c>
      <c r="B24" s="77" t="s">
        <v>561</v>
      </c>
      <c r="C24" s="78" t="s">
        <v>560</v>
      </c>
      <c r="D24" s="77" t="str">
        <f>+UPPER(Tabla6[[#This Row],[Nombre]])</f>
        <v xml:space="preserve">EDILBERTO SILVA FORERO
DIRECTOR
UNIVERSIDAD NACIONAL ABIERTA Y A DISTANCIA CEAD </v>
      </c>
      <c r="E24" s="77" t="str">
        <f>CONCATENATE(Tabla6[[#This Row],[Columna3]],"
",Tabla6[[#This Row],[Columna2]],
)</f>
        <v>EDILBERTO SILVA FORERO
DIRECTOR
UNIVERSIDAD NACIONAL ABIERTA Y A DISTANCIA CEAD 
florencia@unad.edu.co</v>
      </c>
    </row>
  </sheetData>
  <phoneticPr fontId="3" type="noConversion"/>
  <hyperlinks>
    <hyperlink ref="C4" r:id="rId1" display="mailto:tecnicoindustrial@florencia.edu.co" xr:uid="{C209FC25-9D0B-41E0-98F6-8204D8DF1651}"/>
    <hyperlink ref="C11" r:id="rId2" display="mailto:sanfrancisco@florencia.edu.co" xr:uid="{35910647-D209-4207-AC67-D3A6C3038E81}"/>
    <hyperlink ref="C10" r:id="rId3" display="mailto:sagradoscorazones@florencia.edu.co" xr:uid="{78B56C54-338A-47FB-8A0A-72E7F4F41669}"/>
    <hyperlink ref="C9" r:id="rId4" display="mailto:normalsuperior@florencia.edu.co" xr:uid="{61EABD9F-9391-43D3-9C88-034EF4136274}"/>
    <hyperlink ref="C17" r:id="rId5" xr:uid="{C265750E-131C-48F3-8201-E653AB38F29A}"/>
    <hyperlink ref="C13" r:id="rId6" display="mailto:losandes@florencia.edu.co" xr:uid="{507F4E31-48E6-4924-B922-2465864BCBDD}"/>
    <hyperlink ref="C5" r:id="rId7" display="mailto:lasalle@florencia.edu.co" xr:uid="{58EF3B36-23C6-4B5B-A684-FF25F0F631C8}"/>
    <hyperlink ref="C20" r:id="rId8" xr:uid="{1CDB4CAA-52B2-4735-A383-CB0BA18108F8}"/>
    <hyperlink ref="C18" r:id="rId9" display="mailto:juanxxiii@florencia.edu.co" xr:uid="{3D9FB4B2-53C7-489F-A6E3-F4627C065DFA}"/>
    <hyperlink ref="C19" r:id="rId10" display="mailto:migani@florencia.edu.co" xr:uid="{2916F6DA-5BD4-4F3E-8113-12AD7FB238A1}"/>
    <hyperlink ref="C14" r:id="rId11" display="mailto:jegaitan@florencia.edu.co" xr:uid="{B81C3722-F07F-40A3-ABB3-8F23ECDF7CE5}"/>
    <hyperlink ref="C3" r:id="rId12" display="mailto:ciudadela@florencia.edu.co" xr:uid="{98929EB8-A468-49CA-BA2F-700D56AF8D65}"/>
    <hyperlink ref="C8" r:id="rId13" display="mailto:bellohorizonte@florencia.edu.co" xr:uid="{873F9A01-C8BF-4647-B997-01DDDCB78FFC}"/>
    <hyperlink ref="C7" r:id="rId14" display="mailto:bus@florencia.edu.co" xr:uid="{02B841BF-4995-4A98-9F56-CED75BA76B3C}"/>
    <hyperlink ref="C15" r:id="rId15" display="mailto:antonioricaurte@florencia.edu.co" xr:uid="{7125C914-D63A-4D79-8BB2-D12D23DAF7ED}"/>
    <hyperlink ref="C6" r:id="rId16" display="mailto:buinaima@florencia.edu.co" xr:uid="{0344CB67-4249-4CB6-96BE-235F3705AFD1}"/>
    <hyperlink ref="C12" r:id="rId17" xr:uid="{5294091B-EAFE-4CAD-AE7B-F2C1102271BD}"/>
    <hyperlink ref="C21" r:id="rId18" display="mailto:institutojeanpiaget@florencia.edu.co" xr:uid="{EF4CF8F1-18C4-4BDE-A8F1-FE6E81E6D89B}"/>
    <hyperlink ref="C16" r:id="rId19" display="mailto:colegio@comfaca.com" xr:uid="{DE8937AE-F2EC-4EE6-9EC7-48F0CAAAB960}"/>
    <hyperlink ref="C22" r:id="rId20" xr:uid="{30F4125F-75FF-455F-B46D-408CAF52CAD3}"/>
    <hyperlink ref="C23" r:id="rId21" xr:uid="{93370F7A-8A3E-4B85-A67A-BE10E17FC5E4}"/>
    <hyperlink ref="C24" r:id="rId22" xr:uid="{33B80D59-9300-4D7C-A88B-3595755BBD52}"/>
  </hyperlinks>
  <pageMargins left="0.7" right="0.7" top="0.75" bottom="0.75" header="0.3" footer="0.3"/>
  <pageSetup orientation="portrait" r:id="rId23"/>
  <tableParts count="1"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ENTES TERRITORIALES 2022</vt:lpstr>
      <vt:lpstr>INTERNACIONALES</vt:lpstr>
      <vt:lpstr>ENTIDADES DE ORDEN NACIONAL</vt:lpstr>
      <vt:lpstr>SECTOR PRODUCTIVO</vt:lpstr>
      <vt:lpstr>CSU</vt:lpstr>
      <vt:lpstr>OTRAS ENTIDADES</vt:lpstr>
      <vt:lpstr>I.E.F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VIANEY VARGAS SEGURA</dc:creator>
  <cp:lastModifiedBy>PATRICIA  ROJAS MUÑOZ</cp:lastModifiedBy>
  <dcterms:created xsi:type="dcterms:W3CDTF">2023-03-14T22:21:46Z</dcterms:created>
  <dcterms:modified xsi:type="dcterms:W3CDTF">2023-05-02T20:35:52Z</dcterms:modified>
</cp:coreProperties>
</file>